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B331B083-7EDC-B645-B46B-93C19F3C46B2}" xr6:coauthVersionLast="47" xr6:coauthVersionMax="47" xr10:uidLastSave="{00000000-0000-0000-0000-000000000000}"/>
  <bookViews>
    <workbookView xWindow="0" yWindow="500" windowWidth="28800" windowHeight="16200" firstSheet="1"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G1583" i="27"/>
  <c r="F1583" i="27"/>
  <c r="L30" i="12"/>
  <c r="I30" i="12"/>
  <c r="C4" i="13"/>
  <c r="C4" i="7"/>
  <c r="C3" i="7"/>
  <c r="H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C793" i="27" l="1"/>
  <c r="C731" i="27"/>
  <c r="C547" i="27"/>
  <c r="C487" i="27"/>
  <c r="C245" i="27"/>
  <c r="B853" i="27"/>
  <c r="C853"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B64" i="27" l="1"/>
  <c r="C64" i="27"/>
  <c r="L7" i="13"/>
  <c r="K1099"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B65" i="27" l="1"/>
  <c r="C65" i="27"/>
  <c r="B1099" i="27"/>
  <c r="C1099"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B66" i="27" l="1"/>
  <c r="C66" i="27"/>
  <c r="F67" i="27"/>
  <c r="O8" i="7"/>
  <c r="E66" i="27"/>
  <c r="D66" i="27"/>
  <c r="M10" i="13"/>
  <c r="L10" i="13" s="1"/>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B67" i="27" l="1"/>
  <c r="C67" i="27"/>
  <c r="F68" i="27"/>
  <c r="D67" i="27"/>
  <c r="M11" i="13"/>
  <c r="L11" i="13" s="1"/>
  <c r="U9" i="7"/>
  <c r="E67" i="27"/>
  <c r="H68" i="27"/>
  <c r="A69" i="27"/>
  <c r="K68" i="27"/>
  <c r="V8" i="13"/>
  <c r="U7" i="13"/>
  <c r="R9" i="13"/>
  <c r="S10" i="13"/>
  <c r="F13" i="13"/>
  <c r="G14" i="13"/>
  <c r="Y7"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M12" i="13"/>
  <c r="F69" i="27"/>
  <c r="E68" i="27"/>
  <c r="D68" i="27"/>
  <c r="H69" i="27"/>
  <c r="K69" i="27"/>
  <c r="A70" i="27"/>
  <c r="AE8" i="7"/>
  <c r="AB7" i="13"/>
  <c r="AA7" i="13" s="1"/>
  <c r="F14" i="13"/>
  <c r="G15" i="13"/>
  <c r="R10" i="13"/>
  <c r="S11" i="13"/>
  <c r="X7" i="13"/>
  <c r="Y8" i="13"/>
  <c r="U8" i="13"/>
  <c r="V9" i="13"/>
  <c r="M13" i="13"/>
  <c r="I13" i="13"/>
  <c r="J14" i="13"/>
  <c r="AA6" i="13"/>
  <c r="AE6" i="13"/>
  <c r="D17" i="13"/>
  <c r="C16" i="13"/>
  <c r="AB9" i="7"/>
  <c r="U11" i="7"/>
  <c r="AD7" i="7"/>
  <c r="AH7" i="7"/>
  <c r="V12" i="7"/>
  <c r="S12" i="7"/>
  <c r="I12" i="7"/>
  <c r="J13" i="7"/>
  <c r="M12" i="7"/>
  <c r="L11" i="7"/>
  <c r="P12" i="7"/>
  <c r="O11" i="7"/>
  <c r="AJ6" i="7"/>
  <c r="G15" i="7"/>
  <c r="F14" i="7"/>
  <c r="X10" i="7"/>
  <c r="Y11" i="7"/>
  <c r="B69" i="27" l="1"/>
  <c r="C69" i="27"/>
  <c r="L12" i="13"/>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B70" i="27" l="1"/>
  <c r="C70" i="27"/>
  <c r="AE8" i="13"/>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D71" i="27" l="1"/>
  <c r="B71" i="27"/>
  <c r="C71" i="27"/>
  <c r="AA9" i="13"/>
  <c r="AH8" i="13"/>
  <c r="AG8" i="13" s="1"/>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H9" i="13"/>
  <c r="I16" i="13"/>
  <c r="J17" i="13"/>
  <c r="L15" i="13"/>
  <c r="M16" i="13"/>
  <c r="AJ6" i="13"/>
  <c r="C19" i="13"/>
  <c r="D20" i="13"/>
  <c r="AN8" i="7"/>
  <c r="AK9" i="7"/>
  <c r="AH11" i="7"/>
  <c r="L14" i="7"/>
  <c r="M15" i="7"/>
  <c r="P15" i="7"/>
  <c r="O14" i="7"/>
  <c r="I15" i="7"/>
  <c r="J16" i="7"/>
  <c r="G18" i="7"/>
  <c r="F17" i="7"/>
  <c r="AB13" i="7"/>
  <c r="AA12" i="7"/>
  <c r="X13" i="7"/>
  <c r="Y14" i="7"/>
  <c r="AE13" i="7"/>
  <c r="AD12" i="7"/>
  <c r="B72" i="27" l="1"/>
  <c r="C72" i="27"/>
  <c r="AJ7" i="13"/>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K10" i="13" s="1"/>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B78" i="27" l="1"/>
  <c r="C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B82" i="27" l="1"/>
  <c r="C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123" i="27" l="1"/>
  <c r="C123" i="27"/>
  <c r="B87" i="27"/>
  <c r="C87"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88" i="27" l="1"/>
  <c r="C88" i="27"/>
  <c r="B915" i="27"/>
  <c r="C915"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K369" i="27" s="1"/>
  <c r="V34" i="7"/>
  <c r="U33" i="7"/>
  <c r="AB31" i="7"/>
  <c r="AA30" i="7"/>
  <c r="AJ27" i="7"/>
  <c r="AK28" i="7"/>
  <c r="F35" i="7"/>
  <c r="AH30" i="7"/>
  <c r="AG29" i="7"/>
  <c r="B369" i="27" l="1"/>
  <c r="C369" i="27"/>
  <c r="B90" i="27"/>
  <c r="C90" i="27"/>
  <c r="C1037" i="27"/>
  <c r="B1037"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B307" i="27" l="1"/>
  <c r="C307" i="27"/>
  <c r="B91" i="27"/>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2" i="27" l="1"/>
  <c r="C92" i="27"/>
  <c r="C975" i="27"/>
  <c r="B975"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B94" i="27" l="1"/>
  <c r="C94" i="27"/>
  <c r="B1217" i="27"/>
  <c r="C1217"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B95" i="27" l="1"/>
  <c r="C95" i="27"/>
  <c r="C1277" i="27"/>
  <c r="B1277" i="27"/>
  <c r="R37" i="13"/>
  <c r="K1155" i="27"/>
  <c r="AB35" i="13"/>
  <c r="AB36" i="13" s="1"/>
  <c r="AB37" i="13" s="1"/>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96" i="27" l="1"/>
  <c r="C96" i="27"/>
  <c r="B1155" i="27"/>
  <c r="C1155" i="27"/>
  <c r="K1339" i="27"/>
  <c r="C1339" i="27" s="1"/>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97" i="27" l="1"/>
  <c r="C97" i="27"/>
  <c r="B1339" i="27"/>
  <c r="C1461" i="27"/>
  <c r="B1461"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98" i="27" l="1"/>
  <c r="C98" i="27"/>
  <c r="C1523" i="27"/>
  <c r="B1523" i="27"/>
  <c r="F99" i="27"/>
  <c r="E98" i="27"/>
  <c r="D98" i="27"/>
  <c r="AM32" i="13"/>
  <c r="AN33" i="13"/>
  <c r="H99" i="27"/>
  <c r="K99" i="27"/>
  <c r="A100" i="27"/>
  <c r="AJ34" i="13"/>
  <c r="AG35" i="13"/>
  <c r="AE37" i="13"/>
  <c r="K1399" i="27" s="1"/>
  <c r="AD36" i="13"/>
  <c r="AD37" i="13" s="1"/>
  <c r="AM34" i="7"/>
  <c r="AJ36" i="7"/>
  <c r="B99" i="27" l="1"/>
  <c r="C99" i="27"/>
  <c r="B1399" i="27"/>
  <c r="C13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B101" i="27" l="1"/>
  <c r="C101" i="27"/>
  <c r="F102" i="27"/>
  <c r="E101" i="27"/>
  <c r="D101" i="27"/>
  <c r="H102" i="27"/>
  <c r="K102" i="27"/>
  <c r="A103" i="27"/>
  <c r="AN36" i="13"/>
  <c r="AM35" i="13"/>
  <c r="AM37" i="7"/>
  <c r="B102" i="27" l="1"/>
  <c r="C102" i="27"/>
  <c r="AM36" i="13"/>
  <c r="K1583" i="27"/>
  <c r="F103" i="27"/>
  <c r="E102" i="27"/>
  <c r="D102" i="27"/>
  <c r="H103" i="27"/>
  <c r="K103" i="27"/>
  <c r="A104" i="27"/>
  <c r="B103" i="27" l="1"/>
  <c r="C103" i="27"/>
  <c r="E1583" i="27"/>
  <c r="B1583" i="27"/>
  <c r="C1583" i="27"/>
  <c r="D1583" i="27"/>
  <c r="F104" i="27"/>
  <c r="E103" i="27"/>
  <c r="D103" i="27"/>
  <c r="H104" i="27"/>
  <c r="K104" i="27"/>
  <c r="A105" i="27"/>
  <c r="B104" i="27" l="1"/>
  <c r="C104" i="27"/>
  <c r="F105" i="27"/>
  <c r="E104" i="27"/>
  <c r="D104" i="27"/>
  <c r="H105" i="27"/>
  <c r="K105" i="27"/>
  <c r="A106" i="27"/>
  <c r="B105" i="27" l="1"/>
  <c r="C105" i="27"/>
  <c r="F106" i="27"/>
  <c r="E105" i="27"/>
  <c r="D105" i="27"/>
  <c r="H106" i="27"/>
  <c r="K106" i="27"/>
  <c r="A107" i="27"/>
  <c r="B106" i="27" l="1"/>
  <c r="C106" i="27"/>
  <c r="F107" i="27"/>
  <c r="E106" i="27"/>
  <c r="D106" i="27"/>
  <c r="H107" i="27"/>
  <c r="K107" i="27"/>
  <c r="A108" i="27"/>
  <c r="B107" i="27" l="1"/>
  <c r="C107" i="27"/>
  <c r="F108" i="27"/>
  <c r="E107" i="27"/>
  <c r="D107" i="27"/>
  <c r="H108" i="27"/>
  <c r="A109" i="27"/>
  <c r="K108" i="27"/>
  <c r="B108" i="27" l="1"/>
  <c r="C108" i="27"/>
  <c r="F109" i="27"/>
  <c r="E108" i="27"/>
  <c r="D108" i="27"/>
  <c r="H109" i="27"/>
  <c r="A110" i="27"/>
  <c r="K109" i="27"/>
  <c r="B109" i="27" l="1"/>
  <c r="C109" i="27"/>
  <c r="F110" i="27"/>
  <c r="E109" i="27"/>
  <c r="D109" i="27"/>
  <c r="H110" i="27"/>
  <c r="K110" i="27"/>
  <c r="A111" i="27"/>
  <c r="B110" i="27" l="1"/>
  <c r="C110" i="27"/>
  <c r="F111" i="27"/>
  <c r="E110" i="27"/>
  <c r="D110" i="27"/>
  <c r="H111" i="27"/>
  <c r="A112" i="27"/>
  <c r="K111" i="27"/>
  <c r="B111" i="27" l="1"/>
  <c r="C111" i="27"/>
  <c r="F112" i="27"/>
  <c r="E111" i="27"/>
  <c r="D111" i="27"/>
  <c r="H112" i="27"/>
  <c r="A113" i="27"/>
  <c r="K112" i="27"/>
  <c r="B112" i="27" l="1"/>
  <c r="C112" i="27"/>
  <c r="F113" i="27"/>
  <c r="E112" i="27"/>
  <c r="D112" i="27"/>
  <c r="H113" i="27"/>
  <c r="K113" i="27"/>
  <c r="A114" i="27"/>
  <c r="B113" i="27" l="1"/>
  <c r="C113" i="27"/>
  <c r="F114" i="27"/>
  <c r="E113" i="27"/>
  <c r="D113" i="27"/>
  <c r="H114" i="27"/>
  <c r="K114" i="27"/>
  <c r="A115" i="27"/>
  <c r="B114" i="27" l="1"/>
  <c r="C114" i="27"/>
  <c r="F115" i="27"/>
  <c r="E114" i="27"/>
  <c r="D114" i="27"/>
  <c r="H115" i="27"/>
  <c r="A116" i="27"/>
  <c r="K115" i="27"/>
  <c r="B115" i="27" l="1"/>
  <c r="C115" i="27"/>
  <c r="F116" i="27"/>
  <c r="E115" i="27"/>
  <c r="D115" i="27"/>
  <c r="H116" i="27"/>
  <c r="A117" i="27"/>
  <c r="K116" i="27"/>
  <c r="B116" i="27" l="1"/>
  <c r="C116" i="27"/>
  <c r="F117" i="27"/>
  <c r="E116" i="27"/>
  <c r="D116" i="27"/>
  <c r="H117" i="27"/>
  <c r="A118" i="27"/>
  <c r="K117" i="27"/>
  <c r="B117" i="27" l="1"/>
  <c r="C117" i="27"/>
  <c r="F118" i="27"/>
  <c r="E117" i="27"/>
  <c r="D117" i="27"/>
  <c r="H118" i="27"/>
  <c r="A119" i="27"/>
  <c r="K118" i="27"/>
  <c r="B118" i="27" l="1"/>
  <c r="C118" i="27"/>
  <c r="F119" i="27"/>
  <c r="E118" i="27"/>
  <c r="D118" i="27"/>
  <c r="H119" i="27"/>
  <c r="A120" i="27"/>
  <c r="K119" i="27"/>
  <c r="B119" i="27" l="1"/>
  <c r="C119" i="27"/>
  <c r="F120" i="27"/>
  <c r="E119" i="27"/>
  <c r="D119" i="27"/>
  <c r="H120" i="27"/>
  <c r="A121" i="27"/>
  <c r="K120" i="27"/>
  <c r="B120" i="27" l="1"/>
  <c r="C120" i="27"/>
  <c r="F121" i="27"/>
  <c r="E120" i="27"/>
  <c r="D120" i="27"/>
  <c r="H121" i="27"/>
  <c r="A122" i="27"/>
  <c r="K121" i="27"/>
  <c r="B121" i="27" l="1"/>
  <c r="C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B218" i="27" l="1"/>
  <c r="C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C238" i="27" l="1"/>
  <c r="B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C242" i="27" l="1"/>
  <c r="B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B246" i="27" l="1"/>
  <c r="C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B252" i="27" l="1"/>
  <c r="C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B256" i="27" l="1"/>
  <c r="C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B260" i="27" l="1"/>
  <c r="C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B264" i="27" l="1"/>
  <c r="C264" i="27"/>
  <c r="F265" i="27"/>
  <c r="E264" i="27"/>
  <c r="D264" i="27"/>
  <c r="H265" i="27"/>
  <c r="K265" i="27"/>
  <c r="A266" i="27"/>
  <c r="B265" i="27" l="1"/>
  <c r="C265" i="27"/>
  <c r="F266" i="27"/>
  <c r="E265" i="27"/>
  <c r="D265" i="27"/>
  <c r="H266" i="27"/>
  <c r="K266" i="27"/>
  <c r="A267" i="27"/>
  <c r="B266" i="27" l="1"/>
  <c r="C266" i="27"/>
  <c r="F267" i="27"/>
  <c r="E266" i="27"/>
  <c r="D266" i="27"/>
  <c r="H267" i="27"/>
  <c r="K267" i="27"/>
  <c r="A268" i="27"/>
  <c r="B267" i="27" l="1"/>
  <c r="C267" i="27"/>
  <c r="F268" i="27"/>
  <c r="E267" i="27"/>
  <c r="D267" i="27"/>
  <c r="H268" i="27"/>
  <c r="K268" i="27"/>
  <c r="A269" i="27"/>
  <c r="B268" i="27" l="1"/>
  <c r="C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B272" i="27" l="1"/>
  <c r="C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B276" i="27" l="1"/>
  <c r="C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B280" i="27" l="1"/>
  <c r="C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B284" i="27" l="1"/>
  <c r="C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B288" i="27" l="1"/>
  <c r="C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B292" i="27" l="1"/>
  <c r="C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B296" i="27" l="1"/>
  <c r="C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B300" i="27" l="1"/>
  <c r="C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B304" i="27" l="1"/>
  <c r="C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C310" i="27" l="1"/>
  <c r="B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C314" i="27" l="1"/>
  <c r="B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C318" i="27" l="1"/>
  <c r="B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C322" i="27" l="1"/>
  <c r="B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C326" i="27" l="1"/>
  <c r="B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C330" i="27" l="1"/>
  <c r="B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C334" i="27" l="1"/>
  <c r="B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C338" i="27" l="1"/>
  <c r="B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C342" i="27" l="1"/>
  <c r="B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C346" i="27" l="1"/>
  <c r="B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C350" i="27" l="1"/>
  <c r="B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C354" i="27" l="1"/>
  <c r="B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C358" i="27" l="1"/>
  <c r="B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C362" i="27" l="1"/>
  <c r="B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C366" i="27" l="1"/>
  <c r="B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C426" i="27" l="1"/>
  <c r="B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C432" i="27" l="1"/>
  <c r="B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C436" i="27" l="1"/>
  <c r="B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C440" i="27" l="1"/>
  <c r="B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C444" i="27" l="1"/>
  <c r="B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C450" i="27" l="1"/>
  <c r="B450" i="27"/>
  <c r="F451" i="27"/>
  <c r="E450" i="27"/>
  <c r="D450" i="27"/>
  <c r="H451" i="27"/>
  <c r="K451" i="27"/>
  <c r="A452" i="27"/>
  <c r="B451" i="27" l="1"/>
  <c r="C451" i="27"/>
  <c r="F452" i="27"/>
  <c r="E451" i="27"/>
  <c r="D451" i="27"/>
  <c r="H452" i="27"/>
  <c r="K452" i="27"/>
  <c r="A453" i="27"/>
  <c r="B452" i="27" l="1"/>
  <c r="C452" i="27"/>
  <c r="F453" i="27"/>
  <c r="E452" i="27"/>
  <c r="D452" i="27"/>
  <c r="H453" i="27"/>
  <c r="K453" i="27"/>
  <c r="A454" i="27"/>
  <c r="B453" i="27" l="1"/>
  <c r="C453" i="27"/>
  <c r="F454" i="27"/>
  <c r="E453" i="27"/>
  <c r="D453" i="27"/>
  <c r="H454" i="27"/>
  <c r="A455" i="27"/>
  <c r="K454" i="27"/>
  <c r="C454" i="27" l="1"/>
  <c r="B454" i="27"/>
  <c r="F455" i="27"/>
  <c r="E454" i="27"/>
  <c r="D454" i="27"/>
  <c r="H455" i="27"/>
  <c r="K455" i="27"/>
  <c r="A456" i="27"/>
  <c r="B455" i="27" l="1"/>
  <c r="C455" i="27"/>
  <c r="F456" i="27"/>
  <c r="E455" i="27"/>
  <c r="D455" i="27"/>
  <c r="H456" i="27"/>
  <c r="A457" i="27"/>
  <c r="K456" i="27"/>
  <c r="B456" i="27" l="1"/>
  <c r="C456" i="27"/>
  <c r="F457" i="27"/>
  <c r="E456" i="27"/>
  <c r="D456" i="27"/>
  <c r="H457" i="27"/>
  <c r="K457" i="27"/>
  <c r="A458" i="27"/>
  <c r="B457" i="27" l="1"/>
  <c r="C457" i="27"/>
  <c r="F458" i="27"/>
  <c r="E457" i="27"/>
  <c r="D457" i="27"/>
  <c r="H458" i="27"/>
  <c r="K458" i="27"/>
  <c r="A459" i="27"/>
  <c r="C458" i="27" l="1"/>
  <c r="B458" i="27"/>
  <c r="F459" i="27"/>
  <c r="E458" i="27"/>
  <c r="D458" i="27"/>
  <c r="H459" i="27"/>
  <c r="K459" i="27"/>
  <c r="A460" i="27"/>
  <c r="B459" i="27" l="1"/>
  <c r="C459" i="27"/>
  <c r="F460" i="27"/>
  <c r="E459" i="27"/>
  <c r="D459" i="27"/>
  <c r="H460" i="27"/>
  <c r="K460" i="27"/>
  <c r="A461" i="27"/>
  <c r="B460" i="27" l="1"/>
  <c r="C460" i="27"/>
  <c r="F461" i="27"/>
  <c r="E460" i="27"/>
  <c r="D460" i="27"/>
  <c r="H461" i="27"/>
  <c r="K461" i="27"/>
  <c r="A462" i="27"/>
  <c r="B461" i="27" l="1"/>
  <c r="C461" i="27"/>
  <c r="F462" i="27"/>
  <c r="E461" i="27"/>
  <c r="D461" i="27"/>
  <c r="H462" i="27"/>
  <c r="K462" i="27"/>
  <c r="A463" i="27"/>
  <c r="C462" i="27" l="1"/>
  <c r="B462" i="27"/>
  <c r="F463" i="27"/>
  <c r="E462" i="27"/>
  <c r="D462" i="27"/>
  <c r="H463" i="27"/>
  <c r="K463" i="27"/>
  <c r="A464" i="27"/>
  <c r="B463" i="27" l="1"/>
  <c r="C463" i="27"/>
  <c r="F464" i="27"/>
  <c r="E463" i="27"/>
  <c r="D463" i="27"/>
  <c r="H464" i="27"/>
  <c r="K464" i="27"/>
  <c r="A465" i="27"/>
  <c r="B464" i="27" l="1"/>
  <c r="C464" i="27"/>
  <c r="F465" i="27"/>
  <c r="E464" i="27"/>
  <c r="D464" i="27"/>
  <c r="H465" i="27"/>
  <c r="A466" i="27"/>
  <c r="K465" i="27"/>
  <c r="B465" i="27" l="1"/>
  <c r="C465" i="27"/>
  <c r="F466" i="27"/>
  <c r="E465" i="27"/>
  <c r="D465" i="27"/>
  <c r="H466" i="27"/>
  <c r="A467" i="27"/>
  <c r="K466" i="27"/>
  <c r="C466" i="27" l="1"/>
  <c r="B466" i="27"/>
  <c r="F467" i="27"/>
  <c r="E466" i="27"/>
  <c r="D466" i="27"/>
  <c r="H467" i="27"/>
  <c r="K467" i="27"/>
  <c r="A468" i="27"/>
  <c r="B467" i="27" l="1"/>
  <c r="C467" i="27"/>
  <c r="F468" i="27"/>
  <c r="E467" i="27"/>
  <c r="D467" i="27"/>
  <c r="H468" i="27"/>
  <c r="K468" i="27"/>
  <c r="A469" i="27"/>
  <c r="B468" i="27" l="1"/>
  <c r="C468" i="27"/>
  <c r="F469" i="27"/>
  <c r="E468" i="27"/>
  <c r="D468" i="27"/>
  <c r="H469" i="27"/>
  <c r="K469" i="27"/>
  <c r="A470" i="27"/>
  <c r="B469" i="27" l="1"/>
  <c r="C469" i="27"/>
  <c r="F470" i="27"/>
  <c r="E469" i="27"/>
  <c r="D469" i="27"/>
  <c r="H470" i="27"/>
  <c r="K470" i="27"/>
  <c r="A471" i="27"/>
  <c r="C470" i="27" l="1"/>
  <c r="B470" i="27"/>
  <c r="F471" i="27"/>
  <c r="E470" i="27"/>
  <c r="D470" i="27"/>
  <c r="H471" i="27"/>
  <c r="K471" i="27"/>
  <c r="A472" i="27"/>
  <c r="B471" i="27" l="1"/>
  <c r="C471" i="27"/>
  <c r="F472" i="27"/>
  <c r="E471" i="27"/>
  <c r="D471" i="27"/>
  <c r="H472" i="27"/>
  <c r="K472" i="27"/>
  <c r="A473" i="27"/>
  <c r="B472" i="27" l="1"/>
  <c r="C472" i="27"/>
  <c r="F473" i="27"/>
  <c r="E472" i="27"/>
  <c r="D472" i="27"/>
  <c r="H473" i="27"/>
  <c r="K473" i="27"/>
  <c r="A474" i="27"/>
  <c r="B473" i="27" l="1"/>
  <c r="C473" i="27"/>
  <c r="F474" i="27"/>
  <c r="E473" i="27"/>
  <c r="D473" i="27"/>
  <c r="H474" i="27"/>
  <c r="K474" i="27"/>
  <c r="A475" i="27"/>
  <c r="C474" i="27" l="1"/>
  <c r="B474" i="27"/>
  <c r="F475" i="27"/>
  <c r="E474" i="27"/>
  <c r="D474" i="27"/>
  <c r="H475" i="27"/>
  <c r="A476" i="27"/>
  <c r="K475" i="27"/>
  <c r="B475" i="27" l="1"/>
  <c r="C475" i="27"/>
  <c r="F476" i="27"/>
  <c r="E475" i="27"/>
  <c r="D475" i="27"/>
  <c r="H476" i="27"/>
  <c r="A477" i="27"/>
  <c r="K476" i="27"/>
  <c r="B476" i="27" l="1"/>
  <c r="C476" i="27"/>
  <c r="F477" i="27"/>
  <c r="E476" i="27"/>
  <c r="D476" i="27"/>
  <c r="H477" i="27"/>
  <c r="A478" i="27"/>
  <c r="K477" i="27"/>
  <c r="B477" i="27" l="1"/>
  <c r="C477" i="27"/>
  <c r="F478" i="27"/>
  <c r="E477" i="27"/>
  <c r="D477" i="27"/>
  <c r="H478" i="27"/>
  <c r="A479" i="27"/>
  <c r="K478" i="27"/>
  <c r="C478" i="27" l="1"/>
  <c r="B478" i="27"/>
  <c r="F479" i="27"/>
  <c r="E478" i="27"/>
  <c r="D478" i="27"/>
  <c r="H479" i="27"/>
  <c r="A480" i="27"/>
  <c r="K479" i="27"/>
  <c r="B479" i="27" l="1"/>
  <c r="C479" i="27"/>
  <c r="F480" i="27"/>
  <c r="E479" i="27"/>
  <c r="D479" i="27"/>
  <c r="H480" i="27"/>
  <c r="K480" i="27"/>
  <c r="A481" i="27"/>
  <c r="B480" i="27" l="1"/>
  <c r="C480" i="27"/>
  <c r="F481" i="27"/>
  <c r="E480" i="27"/>
  <c r="D480" i="27"/>
  <c r="H481" i="27"/>
  <c r="K481" i="27"/>
  <c r="A482" i="27"/>
  <c r="B481" i="27" l="1"/>
  <c r="C481" i="27"/>
  <c r="F482" i="27"/>
  <c r="E481" i="27"/>
  <c r="D481" i="27"/>
  <c r="H482" i="27"/>
  <c r="K482" i="27"/>
  <c r="A483" i="27"/>
  <c r="C482" i="27" l="1"/>
  <c r="B482" i="27"/>
  <c r="F483" i="27"/>
  <c r="E482" i="27"/>
  <c r="D482" i="27"/>
  <c r="H483" i="27"/>
  <c r="K483" i="27"/>
  <c r="A484" i="27"/>
  <c r="B483" i="27" l="1"/>
  <c r="C483" i="27"/>
  <c r="F484" i="27"/>
  <c r="E483" i="27"/>
  <c r="D483" i="27"/>
  <c r="H484" i="27"/>
  <c r="K484" i="27"/>
  <c r="A485" i="27"/>
  <c r="B484" i="27" l="1"/>
  <c r="C484" i="27"/>
  <c r="F485" i="27"/>
  <c r="E484" i="27"/>
  <c r="D484" i="27"/>
  <c r="H485" i="27"/>
  <c r="A486" i="27"/>
  <c r="K485" i="27"/>
  <c r="B485" i="27" l="1"/>
  <c r="C485" i="27"/>
  <c r="F486" i="27"/>
  <c r="E485" i="27"/>
  <c r="D485" i="27"/>
  <c r="H486" i="27"/>
  <c r="A487" i="27"/>
  <c r="K486" i="27"/>
  <c r="C486" i="27" l="1"/>
  <c r="B486" i="27"/>
  <c r="F487" i="27"/>
  <c r="E486" i="27"/>
  <c r="D486" i="27"/>
  <c r="H487" i="27"/>
  <c r="A488" i="27"/>
  <c r="F488" i="27" l="1"/>
  <c r="E487" i="27"/>
  <c r="D487" i="27"/>
  <c r="H488" i="27"/>
  <c r="K488" i="27"/>
  <c r="A489" i="27"/>
  <c r="B488" i="27" l="1"/>
  <c r="C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B492" i="27" l="1"/>
  <c r="C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B496" i="27" l="1"/>
  <c r="C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B500" i="27" l="1"/>
  <c r="C500" i="27"/>
  <c r="F501" i="27"/>
  <c r="E500" i="27"/>
  <c r="D500" i="27"/>
  <c r="H501" i="27"/>
  <c r="A502" i="27"/>
  <c r="K501" i="27"/>
  <c r="B501" i="27" l="1"/>
  <c r="C501" i="27"/>
  <c r="F502" i="27"/>
  <c r="E501" i="27"/>
  <c r="D501" i="27"/>
  <c r="H502" i="27"/>
  <c r="A503" i="27"/>
  <c r="K502" i="27"/>
  <c r="B502" i="27" l="1"/>
  <c r="C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B506" i="27" l="1"/>
  <c r="C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B510" i="27" l="1"/>
  <c r="C510" i="27"/>
  <c r="F511" i="27"/>
  <c r="E510" i="27"/>
  <c r="D510" i="27"/>
  <c r="H511" i="27"/>
  <c r="K511" i="27"/>
  <c r="A512" i="27"/>
  <c r="B511" i="27" l="1"/>
  <c r="C511" i="27"/>
  <c r="F512" i="27"/>
  <c r="E511" i="27"/>
  <c r="D511" i="27"/>
  <c r="H512" i="27"/>
  <c r="K512" i="27"/>
  <c r="A513" i="27"/>
  <c r="B512" i="27" l="1"/>
  <c r="C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B516" i="27" l="1"/>
  <c r="C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B520" i="27" l="1"/>
  <c r="C520" i="27"/>
  <c r="F521" i="27"/>
  <c r="E520" i="27"/>
  <c r="D520" i="27"/>
  <c r="H521" i="27"/>
  <c r="K521" i="27"/>
  <c r="A522" i="27"/>
  <c r="B521" i="27" l="1"/>
  <c r="C521" i="27"/>
  <c r="F522" i="27"/>
  <c r="E521" i="27"/>
  <c r="D521" i="27"/>
  <c r="H522" i="27"/>
  <c r="A523" i="27"/>
  <c r="K522" i="27"/>
  <c r="B522" i="27" l="1"/>
  <c r="C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B526" i="27" l="1"/>
  <c r="C526" i="27"/>
  <c r="F527" i="27"/>
  <c r="E526" i="27"/>
  <c r="D526" i="27"/>
  <c r="H527" i="27"/>
  <c r="K527" i="27"/>
  <c r="A528" i="27"/>
  <c r="B527" i="27" l="1"/>
  <c r="C527" i="27"/>
  <c r="F528" i="27"/>
  <c r="E527" i="27"/>
  <c r="D527" i="27"/>
  <c r="H528" i="27"/>
  <c r="A529" i="27"/>
  <c r="K528" i="27"/>
  <c r="B528" i="27" l="1"/>
  <c r="C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B532" i="27" l="1"/>
  <c r="C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B536" i="27" l="1"/>
  <c r="C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B540" i="27" l="1"/>
  <c r="C540" i="27"/>
  <c r="F541" i="27"/>
  <c r="E540" i="27"/>
  <c r="D540" i="27"/>
  <c r="H541" i="27"/>
  <c r="A542" i="27"/>
  <c r="K541" i="27"/>
  <c r="B541" i="27" l="1"/>
  <c r="C541" i="27"/>
  <c r="F542" i="27"/>
  <c r="E541" i="27"/>
  <c r="D541" i="27"/>
  <c r="H542" i="27"/>
  <c r="K542" i="27"/>
  <c r="A543" i="27"/>
  <c r="B542" i="27" l="1"/>
  <c r="C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B546" i="27" l="1"/>
  <c r="C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B670" i="27" l="1"/>
  <c r="C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B682" i="27" l="1"/>
  <c r="C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B686" i="27" l="1"/>
  <c r="C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B690" i="27" l="1"/>
  <c r="C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B694" i="27" l="1"/>
  <c r="C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B698" i="27" l="1"/>
  <c r="C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B702" i="27" l="1"/>
  <c r="C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B706" i="27" l="1"/>
  <c r="C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B710" i="27" l="1"/>
  <c r="C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C732" i="27" l="1"/>
  <c r="B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C738" i="27" l="1"/>
  <c r="B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C742" i="27" l="1"/>
  <c r="B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C748" i="27" l="1"/>
  <c r="B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C752" i="27" l="1"/>
  <c r="B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C758" i="27" l="1"/>
  <c r="B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C762" i="27" l="1"/>
  <c r="B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B766" i="27" l="1"/>
  <c r="C766" i="27"/>
  <c r="F767" i="27"/>
  <c r="E766" i="27"/>
  <c r="D766" i="27"/>
  <c r="H767" i="27"/>
  <c r="A768" i="27"/>
  <c r="K767" i="27"/>
  <c r="B767" i="27" l="1"/>
  <c r="C767" i="27"/>
  <c r="F768" i="27"/>
  <c r="E767" i="27"/>
  <c r="D767" i="27"/>
  <c r="H768" i="27"/>
  <c r="K768" i="27"/>
  <c r="A769" i="27"/>
  <c r="C768" i="27" l="1"/>
  <c r="B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C772" i="27" l="1"/>
  <c r="B772" i="27"/>
  <c r="F773" i="27"/>
  <c r="E772" i="27"/>
  <c r="D772" i="27"/>
  <c r="H773" i="27"/>
  <c r="A774" i="27"/>
  <c r="K773" i="27"/>
  <c r="B773" i="27" l="1"/>
  <c r="C773" i="27"/>
  <c r="F774" i="27"/>
  <c r="E773" i="27"/>
  <c r="D773" i="27"/>
  <c r="H774" i="27"/>
  <c r="A775" i="27"/>
  <c r="K774" i="27"/>
  <c r="B774" i="27" l="1"/>
  <c r="C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C778" i="27" l="1"/>
  <c r="B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B782" i="27" l="1"/>
  <c r="C782" i="27"/>
  <c r="F783" i="27"/>
  <c r="E782" i="27"/>
  <c r="D782" i="27"/>
  <c r="H783" i="27"/>
  <c r="K783" i="27"/>
  <c r="A784" i="27"/>
  <c r="B783" i="27" l="1"/>
  <c r="C783" i="27"/>
  <c r="F784" i="27"/>
  <c r="E783" i="27"/>
  <c r="D783" i="27"/>
  <c r="H784" i="27"/>
  <c r="A785" i="27"/>
  <c r="K784" i="27"/>
  <c r="C784" i="27" l="1"/>
  <c r="B784" i="27"/>
  <c r="F785" i="27"/>
  <c r="E784" i="27"/>
  <c r="D784" i="27"/>
  <c r="H785" i="27"/>
  <c r="K785" i="27"/>
  <c r="A786" i="27"/>
  <c r="B785" i="27" l="1"/>
  <c r="C785" i="27"/>
  <c r="F786" i="27"/>
  <c r="E785" i="27"/>
  <c r="D785" i="27"/>
  <c r="H786" i="27"/>
  <c r="A787" i="27"/>
  <c r="K786" i="27"/>
  <c r="B786" i="27" l="1"/>
  <c r="C786" i="27"/>
  <c r="F787" i="27"/>
  <c r="E786" i="27"/>
  <c r="D786" i="27"/>
  <c r="H787" i="27"/>
  <c r="A788" i="27"/>
  <c r="K787" i="27"/>
  <c r="B787" i="27" l="1"/>
  <c r="C787" i="27"/>
  <c r="F788" i="27"/>
  <c r="E787" i="27"/>
  <c r="D787" i="27"/>
  <c r="H788" i="27"/>
  <c r="K788" i="27"/>
  <c r="A789" i="27"/>
  <c r="D788" i="27" l="1"/>
  <c r="C788" i="27"/>
  <c r="B788" i="27"/>
  <c r="F789" i="27"/>
  <c r="H789" i="27"/>
  <c r="K789" i="27"/>
  <c r="A790" i="27"/>
  <c r="E788" i="27"/>
  <c r="B789" i="27" l="1"/>
  <c r="C789" i="27"/>
  <c r="F790" i="27"/>
  <c r="E789" i="27"/>
  <c r="D789" i="27"/>
  <c r="H790" i="27"/>
  <c r="A791" i="27"/>
  <c r="K790" i="27"/>
  <c r="D790" i="27" l="1"/>
  <c r="B790" i="27"/>
  <c r="C790" i="27"/>
  <c r="F791" i="27"/>
  <c r="E790" i="27"/>
  <c r="H791" i="27"/>
  <c r="K791" i="27"/>
  <c r="A792" i="27"/>
  <c r="D791" i="27" l="1"/>
  <c r="B791" i="27"/>
  <c r="C791" i="27"/>
  <c r="F792" i="27"/>
  <c r="H792" i="27"/>
  <c r="K792" i="27"/>
  <c r="A793" i="27"/>
  <c r="E791" i="27"/>
  <c r="B792" i="27" l="1"/>
  <c r="C792" i="27"/>
  <c r="I32" i="12"/>
  <c r="I36" i="12"/>
  <c r="J36" i="12" s="1"/>
  <c r="I35" i="12"/>
  <c r="J35" i="12" s="1"/>
  <c r="I33" i="12"/>
  <c r="J33" i="12" s="1"/>
  <c r="F793" i="27"/>
  <c r="D792" i="27"/>
  <c r="H793" i="27"/>
  <c r="A794" i="27"/>
  <c r="D793" i="27"/>
  <c r="E792" i="27"/>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B800" i="27" l="1"/>
  <c r="C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B808" i="27" l="1"/>
  <c r="C808" i="27"/>
  <c r="F809" i="27"/>
  <c r="E808" i="27"/>
  <c r="D808" i="27"/>
  <c r="H809" i="27"/>
  <c r="K809" i="27"/>
  <c r="A810" i="27"/>
  <c r="B809" i="27" l="1"/>
  <c r="C809" i="27"/>
  <c r="E809" i="27"/>
  <c r="D809" i="27"/>
  <c r="F810" i="27"/>
  <c r="H810" i="27"/>
  <c r="A811" i="27"/>
  <c r="K810" i="27"/>
  <c r="C810" i="27" l="1"/>
  <c r="B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B816" i="27" l="1"/>
  <c r="C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B824" i="27" l="1"/>
  <c r="C824" i="27"/>
  <c r="E824" i="27"/>
  <c r="D824" i="27"/>
  <c r="F825" i="27"/>
  <c r="H825" i="27"/>
  <c r="A826" i="27"/>
  <c r="K825" i="27"/>
  <c r="B825" i="27" l="1"/>
  <c r="C825" i="27"/>
  <c r="F826" i="27"/>
  <c r="E825" i="27"/>
  <c r="D825" i="27"/>
  <c r="H826" i="27"/>
  <c r="A827" i="27"/>
  <c r="K826" i="27"/>
  <c r="B826" i="27" l="1"/>
  <c r="C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B832" i="27" l="1"/>
  <c r="C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B840" i="27" l="1"/>
  <c r="C840" i="27"/>
  <c r="E840" i="27"/>
  <c r="D840" i="27"/>
  <c r="F841" i="27"/>
  <c r="H841" i="27"/>
  <c r="K841" i="27"/>
  <c r="A842" i="27"/>
  <c r="B841" i="27" l="1"/>
  <c r="C841" i="27"/>
  <c r="E841" i="27"/>
  <c r="D841" i="27"/>
  <c r="F842" i="27"/>
  <c r="H842" i="27"/>
  <c r="A843" i="27"/>
  <c r="K842" i="27"/>
  <c r="C842" i="27" l="1"/>
  <c r="B842" i="27"/>
  <c r="E842" i="27"/>
  <c r="D842" i="27"/>
  <c r="F843" i="27"/>
  <c r="H843" i="27"/>
  <c r="K843" i="27"/>
  <c r="A844" i="27"/>
  <c r="B843" i="27" l="1"/>
  <c r="C843" i="27"/>
  <c r="F844" i="27"/>
  <c r="E843" i="27"/>
  <c r="D843" i="27"/>
  <c r="H844" i="27"/>
  <c r="K844" i="27"/>
  <c r="A845" i="27"/>
  <c r="B844" i="27" l="1"/>
  <c r="C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B848" i="27" l="1"/>
  <c r="C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B856" i="27" l="1"/>
  <c r="C856" i="27"/>
  <c r="F857" i="27"/>
  <c r="E856" i="27"/>
  <c r="D856" i="27"/>
  <c r="H857" i="27"/>
  <c r="K857" i="27"/>
  <c r="A858" i="27"/>
  <c r="B857" i="27" l="1"/>
  <c r="C857" i="27"/>
  <c r="E857" i="27"/>
  <c r="D857" i="27"/>
  <c r="F858" i="27"/>
  <c r="H858" i="27"/>
  <c r="K858" i="27"/>
  <c r="A859" i="27"/>
  <c r="B858" i="27" l="1"/>
  <c r="C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B864" i="27" l="1"/>
  <c r="C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B872" i="27" l="1"/>
  <c r="C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B876" i="27" l="1"/>
  <c r="C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B880" i="27" l="1"/>
  <c r="C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B888" i="27" l="1"/>
  <c r="C888" i="27"/>
  <c r="E888" i="27"/>
  <c r="D888" i="27"/>
  <c r="F889" i="27"/>
  <c r="H889" i="27"/>
  <c r="A890" i="27"/>
  <c r="K889" i="27"/>
  <c r="B889" i="27" l="1"/>
  <c r="C889" i="27"/>
  <c r="E889" i="27"/>
  <c r="D889" i="27"/>
  <c r="F890" i="27"/>
  <c r="H890" i="27"/>
  <c r="A891" i="27"/>
  <c r="K890" i="27"/>
  <c r="B890" i="27" l="1"/>
  <c r="C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B896" i="27" l="1"/>
  <c r="C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B904" i="27" l="1"/>
  <c r="C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B908" i="27" l="1"/>
  <c r="C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B912" i="27" l="1"/>
  <c r="C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B918" i="27" l="1"/>
  <c r="C918" i="27"/>
  <c r="F919" i="27"/>
  <c r="E918" i="27"/>
  <c r="D918" i="27"/>
  <c r="H919" i="27"/>
  <c r="K919" i="27"/>
  <c r="A920" i="27"/>
  <c r="B919" i="27" l="1"/>
  <c r="C919" i="27"/>
  <c r="F920" i="27"/>
  <c r="E919" i="27"/>
  <c r="D919" i="27"/>
  <c r="H920" i="27"/>
  <c r="K920" i="27"/>
  <c r="A921" i="27"/>
  <c r="B920" i="27" l="1"/>
  <c r="C920" i="27"/>
  <c r="F921" i="27"/>
  <c r="E920" i="27"/>
  <c r="D920" i="27"/>
  <c r="H921" i="27"/>
  <c r="A922" i="27"/>
  <c r="K921" i="27"/>
  <c r="B921" i="27" l="1"/>
  <c r="C921" i="27"/>
  <c r="E921" i="27"/>
  <c r="D921" i="27"/>
  <c r="F922" i="27"/>
  <c r="H922" i="27"/>
  <c r="A923" i="27"/>
  <c r="K922" i="27"/>
  <c r="B922" i="27" l="1"/>
  <c r="C922" i="27"/>
  <c r="E922" i="27"/>
  <c r="D922" i="27"/>
  <c r="F923" i="27"/>
  <c r="H923" i="27"/>
  <c r="K923" i="27"/>
  <c r="A924" i="27"/>
  <c r="B923" i="27" l="1"/>
  <c r="C923" i="27"/>
  <c r="E923" i="27"/>
  <c r="D923" i="27"/>
  <c r="F924" i="27"/>
  <c r="H924" i="27"/>
  <c r="A925" i="27"/>
  <c r="K924" i="27"/>
  <c r="B924" i="27" l="1"/>
  <c r="C924" i="27"/>
  <c r="F925" i="27"/>
  <c r="E924" i="27"/>
  <c r="D924" i="27"/>
  <c r="H925" i="27"/>
  <c r="A926" i="27"/>
  <c r="K925" i="27"/>
  <c r="B925" i="27" l="1"/>
  <c r="C925" i="27"/>
  <c r="F926" i="27"/>
  <c r="E925" i="27"/>
  <c r="D925" i="27"/>
  <c r="H926" i="27"/>
  <c r="K926" i="27"/>
  <c r="A927" i="27"/>
  <c r="B926" i="27" l="1"/>
  <c r="C926" i="27"/>
  <c r="F927" i="27"/>
  <c r="E926" i="27"/>
  <c r="D926" i="27"/>
  <c r="H927" i="27"/>
  <c r="A928" i="27"/>
  <c r="K927" i="27"/>
  <c r="B927" i="27" l="1"/>
  <c r="C927" i="27"/>
  <c r="E927" i="27"/>
  <c r="D927" i="27"/>
  <c r="F928" i="27"/>
  <c r="H928" i="27"/>
  <c r="A929" i="27"/>
  <c r="K928" i="27"/>
  <c r="C928" i="27" l="1"/>
  <c r="B928" i="27"/>
  <c r="E928" i="27"/>
  <c r="D928" i="27"/>
  <c r="F929" i="27"/>
  <c r="H929" i="27"/>
  <c r="K929" i="27"/>
  <c r="A930" i="27"/>
  <c r="B929" i="27" l="1"/>
  <c r="C929" i="27"/>
  <c r="E929" i="27"/>
  <c r="D929" i="27"/>
  <c r="F930" i="27"/>
  <c r="H930" i="27"/>
  <c r="A931" i="27"/>
  <c r="K930" i="27"/>
  <c r="B930" i="27" l="1"/>
  <c r="C930" i="27"/>
  <c r="E930" i="27"/>
  <c r="D930" i="27"/>
  <c r="F931" i="27"/>
  <c r="H931" i="27"/>
  <c r="A932" i="27"/>
  <c r="K931" i="27"/>
  <c r="B931" i="27" l="1"/>
  <c r="C931" i="27"/>
  <c r="E931" i="27"/>
  <c r="D931" i="27"/>
  <c r="F932" i="27"/>
  <c r="H932" i="27"/>
  <c r="K932" i="27"/>
  <c r="A933" i="27"/>
  <c r="C932" i="27" l="1"/>
  <c r="B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C936" i="27" l="1"/>
  <c r="B936" i="27"/>
  <c r="F937" i="27"/>
  <c r="E936" i="27"/>
  <c r="D936" i="27"/>
  <c r="H937" i="27"/>
  <c r="A938" i="27"/>
  <c r="K937" i="27"/>
  <c r="B937" i="27" l="1"/>
  <c r="C937" i="27"/>
  <c r="F938" i="27"/>
  <c r="E937" i="27"/>
  <c r="D937" i="27"/>
  <c r="H938" i="27"/>
  <c r="K938" i="27"/>
  <c r="A939" i="27"/>
  <c r="B938" i="27" l="1"/>
  <c r="C938" i="27"/>
  <c r="F939" i="27"/>
  <c r="E938" i="27"/>
  <c r="D938" i="27"/>
  <c r="H939" i="27"/>
  <c r="K939" i="27"/>
  <c r="A940" i="27"/>
  <c r="B939" i="27" l="1"/>
  <c r="C939" i="27"/>
  <c r="E939" i="27"/>
  <c r="D939" i="27"/>
  <c r="F940" i="27"/>
  <c r="H940" i="27"/>
  <c r="A941" i="27"/>
  <c r="K940" i="27"/>
  <c r="C940" i="27" l="1"/>
  <c r="B940" i="27"/>
  <c r="F941" i="27"/>
  <c r="E940" i="27"/>
  <c r="D940" i="27"/>
  <c r="H941" i="27"/>
  <c r="K941" i="27"/>
  <c r="A942" i="27"/>
  <c r="B941" i="27" l="1"/>
  <c r="C941" i="27"/>
  <c r="E941" i="27"/>
  <c r="D941" i="27"/>
  <c r="F942" i="27"/>
  <c r="H942" i="27"/>
  <c r="K942" i="27"/>
  <c r="A943" i="27"/>
  <c r="B942" i="27" l="1"/>
  <c r="C942" i="27"/>
  <c r="F943" i="27"/>
  <c r="E942" i="27"/>
  <c r="D942" i="27"/>
  <c r="H943" i="27"/>
  <c r="K943" i="27"/>
  <c r="A944" i="27"/>
  <c r="B943" i="27" l="1"/>
  <c r="C943" i="27"/>
  <c r="F944" i="27"/>
  <c r="E943" i="27"/>
  <c r="D943" i="27"/>
  <c r="H944" i="27"/>
  <c r="A945" i="27"/>
  <c r="K944" i="27"/>
  <c r="C944" i="27" l="1"/>
  <c r="B944" i="27"/>
  <c r="F945" i="27"/>
  <c r="E944" i="27"/>
  <c r="D944" i="27"/>
  <c r="H945" i="27"/>
  <c r="A946" i="27"/>
  <c r="K945" i="27"/>
  <c r="B945" i="27" l="1"/>
  <c r="C945" i="27"/>
  <c r="E945" i="27"/>
  <c r="D945" i="27"/>
  <c r="F946" i="27"/>
  <c r="H946" i="27"/>
  <c r="A947" i="27"/>
  <c r="K946" i="27"/>
  <c r="C946" i="27" l="1"/>
  <c r="B946" i="27"/>
  <c r="E946" i="27"/>
  <c r="D946" i="27"/>
  <c r="F947" i="27"/>
  <c r="H947" i="27"/>
  <c r="A948" i="27"/>
  <c r="K947" i="27"/>
  <c r="B947" i="27" l="1"/>
  <c r="C947" i="27"/>
  <c r="E947" i="27"/>
  <c r="D947" i="27"/>
  <c r="F948" i="27"/>
  <c r="H948" i="27"/>
  <c r="A949" i="27"/>
  <c r="K948" i="27"/>
  <c r="B948" i="27" l="1"/>
  <c r="C948" i="27"/>
  <c r="E948" i="27"/>
  <c r="D948" i="27"/>
  <c r="F949" i="27"/>
  <c r="H949" i="27"/>
  <c r="K949" i="27"/>
  <c r="A950" i="27"/>
  <c r="B949" i="27" l="1"/>
  <c r="C949" i="27"/>
  <c r="E949" i="27"/>
  <c r="D949" i="27"/>
  <c r="F950" i="27"/>
  <c r="H950" i="27"/>
  <c r="K950" i="27"/>
  <c r="A951" i="27"/>
  <c r="B950" i="27" l="1"/>
  <c r="C950" i="27"/>
  <c r="E950" i="27"/>
  <c r="D950" i="27"/>
  <c r="F951" i="27"/>
  <c r="H951" i="27"/>
  <c r="K951" i="27"/>
  <c r="A952" i="27"/>
  <c r="B951" i="27" l="1"/>
  <c r="C951" i="27"/>
  <c r="E951" i="27"/>
  <c r="D951" i="27"/>
  <c r="F952" i="27"/>
  <c r="H952" i="27"/>
  <c r="A953" i="27"/>
  <c r="K952" i="27"/>
  <c r="C952" i="27" l="1"/>
  <c r="B952" i="27"/>
  <c r="E952" i="27"/>
  <c r="D952" i="27"/>
  <c r="F953" i="27"/>
  <c r="H953" i="27"/>
  <c r="K953" i="27"/>
  <c r="A954" i="27"/>
  <c r="B953" i="27" l="1"/>
  <c r="C953" i="27"/>
  <c r="E953" i="27"/>
  <c r="D953" i="27"/>
  <c r="F954" i="27"/>
  <c r="H954" i="27"/>
  <c r="K954" i="27"/>
  <c r="A955" i="27"/>
  <c r="C954" i="27" l="1"/>
  <c r="B954" i="27"/>
  <c r="F955" i="27"/>
  <c r="E954" i="27"/>
  <c r="D954" i="27"/>
  <c r="H955" i="27"/>
  <c r="K955" i="27"/>
  <c r="A956" i="27"/>
  <c r="B955" i="27" l="1"/>
  <c r="C955" i="27"/>
  <c r="E955" i="27"/>
  <c r="D955" i="27"/>
  <c r="F956" i="27"/>
  <c r="H956" i="27"/>
  <c r="A957" i="27"/>
  <c r="K956" i="27"/>
  <c r="B956" i="27" l="1"/>
  <c r="C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C960" i="27" l="1"/>
  <c r="B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C965" i="27" l="1"/>
  <c r="B965" i="27"/>
  <c r="E965" i="27"/>
  <c r="D965" i="27"/>
  <c r="F966" i="27"/>
  <c r="H966" i="27"/>
  <c r="K966" i="27"/>
  <c r="A967" i="27"/>
  <c r="B966" i="27" l="1"/>
  <c r="C966" i="27"/>
  <c r="E966" i="27"/>
  <c r="D966" i="27"/>
  <c r="F967" i="27"/>
  <c r="H967" i="27"/>
  <c r="K967" i="27"/>
  <c r="A968" i="27"/>
  <c r="C967" i="27" l="1"/>
  <c r="B967" i="27"/>
  <c r="F968" i="27"/>
  <c r="E967" i="27"/>
  <c r="D967" i="27"/>
  <c r="H968" i="27"/>
  <c r="K968" i="27"/>
  <c r="A969" i="27"/>
  <c r="B968" i="27" l="1"/>
  <c r="C968" i="27"/>
  <c r="F969" i="27"/>
  <c r="E968" i="27"/>
  <c r="D968" i="27"/>
  <c r="H969" i="27"/>
  <c r="K969" i="27"/>
  <c r="A970" i="27"/>
  <c r="C969" i="27" l="1"/>
  <c r="B969" i="27"/>
  <c r="E969" i="27"/>
  <c r="D969" i="27"/>
  <c r="F970" i="27"/>
  <c r="H970" i="27"/>
  <c r="K970" i="27"/>
  <c r="A971" i="27"/>
  <c r="C970" i="27" l="1"/>
  <c r="B970" i="27"/>
  <c r="E970" i="27"/>
  <c r="D970" i="27"/>
  <c r="F971" i="27"/>
  <c r="H971" i="27"/>
  <c r="K971" i="27"/>
  <c r="A972" i="27"/>
  <c r="C971" i="27" l="1"/>
  <c r="B971" i="27"/>
  <c r="F972" i="27"/>
  <c r="E971" i="27"/>
  <c r="D971" i="27"/>
  <c r="H972" i="27"/>
  <c r="K972" i="27"/>
  <c r="A973" i="27"/>
  <c r="C972" i="27" l="1"/>
  <c r="B972" i="27"/>
  <c r="E972" i="27"/>
  <c r="D972" i="27"/>
  <c r="F973" i="27"/>
  <c r="H973" i="27"/>
  <c r="K973" i="27"/>
  <c r="A974" i="27"/>
  <c r="C973" i="27" l="1"/>
  <c r="B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C977" i="27" l="1"/>
  <c r="B977" i="27"/>
  <c r="E977" i="27"/>
  <c r="D977" i="27"/>
  <c r="F978" i="27"/>
  <c r="H978" i="27"/>
  <c r="A979" i="27"/>
  <c r="K978" i="27"/>
  <c r="C978" i="27" l="1"/>
  <c r="B978" i="27"/>
  <c r="E978" i="27"/>
  <c r="D978" i="27"/>
  <c r="F979" i="27"/>
  <c r="H979" i="27"/>
  <c r="K979" i="27"/>
  <c r="A980" i="27"/>
  <c r="C979" i="27" l="1"/>
  <c r="B979" i="27"/>
  <c r="F980" i="27"/>
  <c r="E979" i="27"/>
  <c r="D979" i="27"/>
  <c r="H980" i="27"/>
  <c r="A981" i="27"/>
  <c r="K980" i="27"/>
  <c r="B980" i="27" l="1"/>
  <c r="C980" i="27"/>
  <c r="E980" i="27"/>
  <c r="D980" i="27"/>
  <c r="F981" i="27"/>
  <c r="H981" i="27"/>
  <c r="A982" i="27"/>
  <c r="K981" i="27"/>
  <c r="C981" i="27" l="1"/>
  <c r="B981" i="27"/>
  <c r="E981" i="27"/>
  <c r="D981" i="27"/>
  <c r="F982" i="27"/>
  <c r="H982" i="27"/>
  <c r="K982" i="27"/>
  <c r="A983" i="27"/>
  <c r="C982" i="27" l="1"/>
  <c r="B982" i="27"/>
  <c r="F983" i="27"/>
  <c r="E982" i="27"/>
  <c r="D982" i="27"/>
  <c r="H983" i="27"/>
  <c r="K983" i="27"/>
  <c r="A984" i="27"/>
  <c r="C983" i="27" l="1"/>
  <c r="B983" i="27"/>
  <c r="E983" i="27"/>
  <c r="D983" i="27"/>
  <c r="F984" i="27"/>
  <c r="H984" i="27"/>
  <c r="A985" i="27"/>
  <c r="K984" i="27"/>
  <c r="B984" i="27" l="1"/>
  <c r="C984" i="27"/>
  <c r="E984" i="27"/>
  <c r="D984" i="27"/>
  <c r="F985" i="27"/>
  <c r="H985" i="27"/>
  <c r="K985" i="27"/>
  <c r="A986" i="27"/>
  <c r="C985" i="27" l="1"/>
  <c r="B985" i="27"/>
  <c r="F986" i="27"/>
  <c r="E985" i="27"/>
  <c r="D985" i="27"/>
  <c r="H986" i="27"/>
  <c r="K986" i="27"/>
  <c r="A987" i="27"/>
  <c r="C986" i="27" l="1"/>
  <c r="B986" i="27"/>
  <c r="F987" i="27"/>
  <c r="E986" i="27"/>
  <c r="D986" i="27"/>
  <c r="H987" i="27"/>
  <c r="K987" i="27"/>
  <c r="A988" i="27"/>
  <c r="C987" i="27" l="1"/>
  <c r="B987" i="27"/>
  <c r="E987" i="27"/>
  <c r="D987" i="27"/>
  <c r="F988" i="27"/>
  <c r="H988" i="27"/>
  <c r="A989" i="27"/>
  <c r="K988" i="27"/>
  <c r="B988" i="27" l="1"/>
  <c r="C988" i="27"/>
  <c r="F989" i="27"/>
  <c r="E988" i="27"/>
  <c r="D988" i="27"/>
  <c r="H989" i="27"/>
  <c r="K989" i="27"/>
  <c r="A990" i="27"/>
  <c r="C989" i="27" l="1"/>
  <c r="B989" i="27"/>
  <c r="F990" i="27"/>
  <c r="E989" i="27"/>
  <c r="D989" i="27"/>
  <c r="H990" i="27"/>
  <c r="A991" i="27"/>
  <c r="K990" i="27"/>
  <c r="C990" i="27" l="1"/>
  <c r="B990" i="27"/>
  <c r="E990" i="27"/>
  <c r="D990" i="27"/>
  <c r="F991" i="27"/>
  <c r="H991" i="27"/>
  <c r="K991" i="27"/>
  <c r="A992" i="27"/>
  <c r="C991" i="27" l="1"/>
  <c r="B991" i="27"/>
  <c r="F992" i="27"/>
  <c r="E991" i="27"/>
  <c r="D991" i="27"/>
  <c r="H992" i="27"/>
  <c r="K992" i="27"/>
  <c r="A993" i="27"/>
  <c r="B992" i="27" l="1"/>
  <c r="C992" i="27"/>
  <c r="E992" i="27"/>
  <c r="D992" i="27"/>
  <c r="F993" i="27"/>
  <c r="H993" i="27"/>
  <c r="K993" i="27"/>
  <c r="A994" i="27"/>
  <c r="C993" i="27" l="1"/>
  <c r="B993" i="27"/>
  <c r="E993" i="27"/>
  <c r="D993" i="27"/>
  <c r="F994" i="27"/>
  <c r="H994" i="27"/>
  <c r="K994" i="27"/>
  <c r="A995" i="27"/>
  <c r="C994" i="27" l="1"/>
  <c r="B994" i="27"/>
  <c r="F995" i="27"/>
  <c r="E994" i="27"/>
  <c r="D994" i="27"/>
  <c r="H995" i="27"/>
  <c r="K995" i="27"/>
  <c r="A996" i="27"/>
  <c r="C995" i="27" l="1"/>
  <c r="B995" i="27"/>
  <c r="F996" i="27"/>
  <c r="E995" i="27"/>
  <c r="D995" i="27"/>
  <c r="H996" i="27"/>
  <c r="A997" i="27"/>
  <c r="K996" i="27"/>
  <c r="B996" i="27" l="1"/>
  <c r="C996" i="27"/>
  <c r="F997" i="27"/>
  <c r="E996" i="27"/>
  <c r="D996" i="27"/>
  <c r="H997" i="27"/>
  <c r="A998" i="27"/>
  <c r="K997" i="27"/>
  <c r="C997" i="27" l="1"/>
  <c r="B997" i="27"/>
  <c r="E997" i="27"/>
  <c r="D997" i="27"/>
  <c r="F998" i="27"/>
  <c r="H998" i="27"/>
  <c r="A999" i="27"/>
  <c r="K998" i="27"/>
  <c r="B998" i="27" l="1"/>
  <c r="C998" i="27"/>
  <c r="F999" i="27"/>
  <c r="E998" i="27"/>
  <c r="D998" i="27"/>
  <c r="H999" i="27"/>
  <c r="K999" i="27"/>
  <c r="A1000" i="27"/>
  <c r="C999" i="27" l="1"/>
  <c r="B999" i="27"/>
  <c r="E999" i="27"/>
  <c r="D999" i="27"/>
  <c r="F1000" i="27"/>
  <c r="H1000" i="27"/>
  <c r="K1000" i="27"/>
  <c r="A1001" i="27"/>
  <c r="B1000" i="27" l="1"/>
  <c r="C1000" i="27"/>
  <c r="F1001" i="27"/>
  <c r="E1000" i="27"/>
  <c r="D1000" i="27"/>
  <c r="H1001" i="27"/>
  <c r="K1001" i="27"/>
  <c r="A1002" i="27"/>
  <c r="C1001" i="27" l="1"/>
  <c r="B1001" i="27"/>
  <c r="F1002" i="27"/>
  <c r="E1001" i="27"/>
  <c r="D1001" i="27"/>
  <c r="H1002" i="27"/>
  <c r="K1002" i="27"/>
  <c r="A1003" i="27"/>
  <c r="C1002" i="27" l="1"/>
  <c r="B1002" i="27"/>
  <c r="F1003" i="27"/>
  <c r="E1002" i="27"/>
  <c r="D1002" i="27"/>
  <c r="H1003" i="27"/>
  <c r="A1004" i="27"/>
  <c r="K1003" i="27"/>
  <c r="C1003" i="27" l="1"/>
  <c r="B1003" i="27"/>
  <c r="E1003" i="27"/>
  <c r="D1003" i="27"/>
  <c r="F1004" i="27"/>
  <c r="H1004" i="27"/>
  <c r="K1004" i="27"/>
  <c r="A1005" i="27"/>
  <c r="C1004" i="27" l="1"/>
  <c r="B1004" i="27"/>
  <c r="E1004" i="27"/>
  <c r="D1004" i="27"/>
  <c r="F1005" i="27"/>
  <c r="H1005" i="27"/>
  <c r="K1005" i="27"/>
  <c r="A1006" i="27"/>
  <c r="C1005" i="27" l="1"/>
  <c r="B1005" i="27"/>
  <c r="F1006" i="27"/>
  <c r="E1005" i="27"/>
  <c r="D1005" i="27"/>
  <c r="H1006" i="27"/>
  <c r="K1006" i="27"/>
  <c r="A1007" i="27"/>
  <c r="B1006" i="27" l="1"/>
  <c r="C1006" i="27"/>
  <c r="F1007" i="27"/>
  <c r="E1006" i="27"/>
  <c r="D1006" i="27"/>
  <c r="H1007" i="27"/>
  <c r="K1007" i="27"/>
  <c r="A1008" i="27"/>
  <c r="C1007" i="27" l="1"/>
  <c r="B1007" i="27"/>
  <c r="F1008" i="27"/>
  <c r="E1007" i="27"/>
  <c r="D1007" i="27"/>
  <c r="H1008" i="27"/>
  <c r="A1009" i="27"/>
  <c r="K1008" i="27"/>
  <c r="B1008" i="27" l="1"/>
  <c r="C1008" i="27"/>
  <c r="E1008" i="27"/>
  <c r="D1008" i="27"/>
  <c r="F1009" i="27"/>
  <c r="H1009" i="27"/>
  <c r="K1009" i="27"/>
  <c r="A1010" i="27"/>
  <c r="C1009" i="27" l="1"/>
  <c r="B1009" i="27"/>
  <c r="F1010" i="27"/>
  <c r="E1009" i="27"/>
  <c r="D1009" i="27"/>
  <c r="H1010" i="27"/>
  <c r="K1010" i="27"/>
  <c r="A1011" i="27"/>
  <c r="C1010" i="27" l="1"/>
  <c r="B1010" i="27"/>
  <c r="E1010" i="27"/>
  <c r="D1010" i="27"/>
  <c r="F1011" i="27"/>
  <c r="H1011" i="27"/>
  <c r="A1012" i="27"/>
  <c r="K1011" i="27"/>
  <c r="C1011" i="27" l="1"/>
  <c r="B1011" i="27"/>
  <c r="E1011" i="27"/>
  <c r="D1011" i="27"/>
  <c r="F1012" i="27"/>
  <c r="H1012" i="27"/>
  <c r="A1013" i="27"/>
  <c r="K1012" i="27"/>
  <c r="B1012" i="27" l="1"/>
  <c r="C1012" i="27"/>
  <c r="E1012" i="27"/>
  <c r="D1012" i="27"/>
  <c r="F1013" i="27"/>
  <c r="H1013" i="27"/>
  <c r="K1013" i="27"/>
  <c r="A1014" i="27"/>
  <c r="C1013" i="27" l="1"/>
  <c r="B1013" i="27"/>
  <c r="F1014" i="27"/>
  <c r="E1013" i="27"/>
  <c r="D1013" i="27"/>
  <c r="H1014" i="27"/>
  <c r="K1014" i="27"/>
  <c r="A1015" i="27"/>
  <c r="B1014" i="27" l="1"/>
  <c r="C1014" i="27"/>
  <c r="E1014" i="27"/>
  <c r="D1014" i="27"/>
  <c r="F1015" i="27"/>
  <c r="H1015" i="27"/>
  <c r="A1016" i="27"/>
  <c r="K1015" i="27"/>
  <c r="C1015" i="27" l="1"/>
  <c r="B1015" i="27"/>
  <c r="E1015" i="27"/>
  <c r="D1015" i="27"/>
  <c r="F1016" i="27"/>
  <c r="H1016" i="27"/>
  <c r="K1016" i="27"/>
  <c r="A1017" i="27"/>
  <c r="B1016" i="27" l="1"/>
  <c r="C1016" i="27"/>
  <c r="E1016" i="27"/>
  <c r="D1016" i="27"/>
  <c r="F1017" i="27"/>
  <c r="H1017" i="27"/>
  <c r="A1018" i="27"/>
  <c r="K1017" i="27"/>
  <c r="C1017" i="27" l="1"/>
  <c r="B1017" i="27"/>
  <c r="E1017" i="27"/>
  <c r="D1017" i="27"/>
  <c r="F1018" i="27"/>
  <c r="H1018" i="27"/>
  <c r="A1019" i="27"/>
  <c r="K1018" i="27"/>
  <c r="C1018" i="27" l="1"/>
  <c r="B1018" i="27"/>
  <c r="F1019" i="27"/>
  <c r="E1018" i="27"/>
  <c r="D1018" i="27"/>
  <c r="H1019" i="27"/>
  <c r="K1019" i="27"/>
  <c r="A1020" i="27"/>
  <c r="C1019" i="27" l="1"/>
  <c r="B1019" i="27"/>
  <c r="F1020" i="27"/>
  <c r="E1019" i="27"/>
  <c r="D1019" i="27"/>
  <c r="H1020" i="27"/>
  <c r="A1021" i="27"/>
  <c r="K1020" i="27"/>
  <c r="B1020" i="27" l="1"/>
  <c r="C1020" i="27"/>
  <c r="E1020" i="27"/>
  <c r="D1020" i="27"/>
  <c r="F1021" i="27"/>
  <c r="H1021" i="27"/>
  <c r="A1022" i="27"/>
  <c r="K1021" i="27"/>
  <c r="C1021" i="27" l="1"/>
  <c r="B1021" i="27"/>
  <c r="E1021" i="27"/>
  <c r="D1021" i="27"/>
  <c r="F1022" i="27"/>
  <c r="H1022" i="27"/>
  <c r="A1023" i="27"/>
  <c r="K1022" i="27"/>
  <c r="C1022" i="27" l="1"/>
  <c r="B1022" i="27"/>
  <c r="E1022" i="27"/>
  <c r="D1022" i="27"/>
  <c r="F1023" i="27"/>
  <c r="H1023" i="27"/>
  <c r="A1024" i="27"/>
  <c r="K1023" i="27"/>
  <c r="C1023" i="27" l="1"/>
  <c r="B1023" i="27"/>
  <c r="E1023" i="27"/>
  <c r="D1023" i="27"/>
  <c r="F1024" i="27"/>
  <c r="H1024" i="27"/>
  <c r="A1025" i="27"/>
  <c r="K1024" i="27"/>
  <c r="B1024" i="27" l="1"/>
  <c r="C1024" i="27"/>
  <c r="E1024" i="27"/>
  <c r="D1024" i="27"/>
  <c r="F1025" i="27"/>
  <c r="H1025" i="27"/>
  <c r="A1026" i="27"/>
  <c r="K1025" i="27"/>
  <c r="C1025" i="27" l="1"/>
  <c r="B1025" i="27"/>
  <c r="E1025" i="27"/>
  <c r="D1025" i="27"/>
  <c r="F1026" i="27"/>
  <c r="H1026" i="27"/>
  <c r="K1026" i="27"/>
  <c r="A1027" i="27"/>
  <c r="C1026" i="27" l="1"/>
  <c r="B1026" i="27"/>
  <c r="E1026" i="27"/>
  <c r="D1026" i="27"/>
  <c r="F1027" i="27"/>
  <c r="H1027" i="27"/>
  <c r="A1028" i="27"/>
  <c r="K1027" i="27"/>
  <c r="C1027" i="27" l="1"/>
  <c r="B1027" i="27"/>
  <c r="E1027" i="27"/>
  <c r="D1027" i="27"/>
  <c r="F1028" i="27"/>
  <c r="H1028" i="27"/>
  <c r="K1028" i="27"/>
  <c r="A1029" i="27"/>
  <c r="B1028" i="27" l="1"/>
  <c r="C1028" i="27"/>
  <c r="F1029" i="27"/>
  <c r="E1028" i="27"/>
  <c r="D1028" i="27"/>
  <c r="H1029" i="27"/>
  <c r="A1030" i="27"/>
  <c r="K1029" i="27"/>
  <c r="C1029" i="27" l="1"/>
  <c r="B1029" i="27"/>
  <c r="E1029" i="27"/>
  <c r="D1029" i="27"/>
  <c r="F1030" i="27"/>
  <c r="H1030" i="27"/>
  <c r="A1031" i="27"/>
  <c r="K1030" i="27"/>
  <c r="B1030" i="27" l="1"/>
  <c r="C1030" i="27"/>
  <c r="E1030" i="27"/>
  <c r="D1030" i="27"/>
  <c r="F1031" i="27"/>
  <c r="H1031" i="27"/>
  <c r="A1032" i="27"/>
  <c r="K1031" i="27"/>
  <c r="C1031" i="27" l="1"/>
  <c r="B1031" i="27"/>
  <c r="E1031" i="27"/>
  <c r="D1031" i="27"/>
  <c r="F1032" i="27"/>
  <c r="H1032" i="27"/>
  <c r="A1033" i="27"/>
  <c r="K1032" i="27"/>
  <c r="B1032" i="27" l="1"/>
  <c r="C1032" i="27"/>
  <c r="E1032" i="27"/>
  <c r="D1032" i="27"/>
  <c r="F1033" i="27"/>
  <c r="H1033" i="27"/>
  <c r="K1033" i="27"/>
  <c r="A1034" i="27"/>
  <c r="C1033" i="27" l="1"/>
  <c r="B1033" i="27"/>
  <c r="E1033" i="27"/>
  <c r="D1033" i="27"/>
  <c r="F1034" i="27"/>
  <c r="H1034" i="27"/>
  <c r="A1035" i="27"/>
  <c r="K1034" i="27"/>
  <c r="C1034" i="27" l="1"/>
  <c r="B1034" i="27"/>
  <c r="E1034" i="27"/>
  <c r="D1034" i="27"/>
  <c r="F1035" i="27"/>
  <c r="H1035" i="27"/>
  <c r="A1036" i="27"/>
  <c r="K1035" i="27"/>
  <c r="C1035" i="27" l="1"/>
  <c r="B1035" i="27"/>
  <c r="F1036" i="27"/>
  <c r="E1035" i="27"/>
  <c r="D1035" i="27"/>
  <c r="H1036" i="27"/>
  <c r="K1036" i="27"/>
  <c r="A1037" i="27"/>
  <c r="C1036" i="27" l="1"/>
  <c r="B1036" i="27"/>
  <c r="E1036" i="27"/>
  <c r="D1036" i="27"/>
  <c r="F1037" i="27"/>
  <c r="H1037" i="27"/>
  <c r="A1038" i="27"/>
  <c r="F1038" i="27" l="1"/>
  <c r="E1037" i="27"/>
  <c r="D1037" i="27"/>
  <c r="H1038" i="27"/>
  <c r="A1039" i="27"/>
  <c r="K1038" i="27"/>
  <c r="B1038" i="27" l="1"/>
  <c r="C1038" i="27"/>
  <c r="F1039" i="27"/>
  <c r="E1038" i="27"/>
  <c r="D1038" i="27"/>
  <c r="H1039" i="27"/>
  <c r="A1040" i="27"/>
  <c r="K1039" i="27"/>
  <c r="C1039" i="27" l="1"/>
  <c r="B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B1042" i="27" l="1"/>
  <c r="C1042" i="27"/>
  <c r="F1043" i="27"/>
  <c r="E1042" i="27"/>
  <c r="D1042" i="27"/>
  <c r="H1043" i="27"/>
  <c r="K1043" i="27"/>
  <c r="A1044" i="27"/>
  <c r="B1043" i="27" l="1"/>
  <c r="C1043" i="27"/>
  <c r="F1044" i="27"/>
  <c r="E1043" i="27"/>
  <c r="D1043" i="27"/>
  <c r="H1044" i="27"/>
  <c r="K1044" i="27"/>
  <c r="A1045" i="27"/>
  <c r="B1044" i="27" l="1"/>
  <c r="C1044" i="27"/>
  <c r="F1045" i="27"/>
  <c r="E1044" i="27"/>
  <c r="D1044" i="27"/>
  <c r="H1045" i="27"/>
  <c r="K1045" i="27"/>
  <c r="A1046" i="27"/>
  <c r="C1045" i="27" l="1"/>
  <c r="B1045" i="27"/>
  <c r="F1046" i="27"/>
  <c r="E1045" i="27"/>
  <c r="D1045" i="27"/>
  <c r="H1046" i="27"/>
  <c r="K1046" i="27"/>
  <c r="A1047" i="27"/>
  <c r="B1046" i="27" l="1"/>
  <c r="C1046" i="27"/>
  <c r="E1046" i="27"/>
  <c r="D1046" i="27"/>
  <c r="F1047" i="27"/>
  <c r="H1047" i="27"/>
  <c r="A1048" i="27"/>
  <c r="K1047" i="27"/>
  <c r="B1047" i="27" l="1"/>
  <c r="C1047" i="27"/>
  <c r="E1047" i="27"/>
  <c r="D1047" i="27"/>
  <c r="F1048" i="27"/>
  <c r="H1048" i="27"/>
  <c r="K1048" i="27"/>
  <c r="A1049" i="27"/>
  <c r="B1048" i="27" l="1"/>
  <c r="C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B1052" i="27" l="1"/>
  <c r="C1052" i="27"/>
  <c r="E1052" i="27"/>
  <c r="D1052" i="27"/>
  <c r="F1053" i="27"/>
  <c r="H1053" i="27"/>
  <c r="A1054" i="27"/>
  <c r="K1053" i="27"/>
  <c r="C1053" i="27" l="1"/>
  <c r="B1053" i="27"/>
  <c r="E1053" i="27"/>
  <c r="D1053" i="27"/>
  <c r="F1054" i="27"/>
  <c r="H1054" i="27"/>
  <c r="A1055" i="27"/>
  <c r="K1054" i="27"/>
  <c r="B1054" i="27" l="1"/>
  <c r="C1054" i="27"/>
  <c r="F1055" i="27"/>
  <c r="E1054" i="27"/>
  <c r="D1054" i="27"/>
  <c r="H1055" i="27"/>
  <c r="A1056" i="27"/>
  <c r="K1055" i="27"/>
  <c r="C1055" i="27" l="1"/>
  <c r="B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B1058" i="27" l="1"/>
  <c r="C1058" i="27"/>
  <c r="F1059" i="27"/>
  <c r="E1058" i="27"/>
  <c r="D1058" i="27"/>
  <c r="H1059" i="27"/>
  <c r="A1060" i="27"/>
  <c r="K1059" i="27"/>
  <c r="B1059" i="27" l="1"/>
  <c r="C1059" i="27"/>
  <c r="E1059" i="27"/>
  <c r="D1059" i="27"/>
  <c r="F1060" i="27"/>
  <c r="H1060" i="27"/>
  <c r="K1060" i="27"/>
  <c r="A1061" i="27"/>
  <c r="B1060" i="27" l="1"/>
  <c r="C1060" i="27"/>
  <c r="F1061" i="27"/>
  <c r="E1060" i="27"/>
  <c r="D1060" i="27"/>
  <c r="H1061" i="27"/>
  <c r="A1062" i="27"/>
  <c r="K1061" i="27"/>
  <c r="C1061" i="27" l="1"/>
  <c r="B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B1064" i="27" l="1"/>
  <c r="C1064" i="27"/>
  <c r="E1064" i="27"/>
  <c r="D1064" i="27"/>
  <c r="F1065" i="27"/>
  <c r="H1065" i="27"/>
  <c r="K1065" i="27"/>
  <c r="A1066" i="27"/>
  <c r="B1065" i="27" l="1"/>
  <c r="C1065" i="27"/>
  <c r="E1065" i="27"/>
  <c r="D1065" i="27"/>
  <c r="F1066" i="27"/>
  <c r="H1066" i="27"/>
  <c r="A1067" i="27"/>
  <c r="K1066" i="27"/>
  <c r="B1066" i="27" l="1"/>
  <c r="C1066" i="27"/>
  <c r="E1066" i="27"/>
  <c r="D1066" i="27"/>
  <c r="F1067" i="27"/>
  <c r="H1067" i="27"/>
  <c r="A1068" i="27"/>
  <c r="K1067" i="27"/>
  <c r="B1067" i="27" l="1"/>
  <c r="C1067" i="27"/>
  <c r="F1068" i="27"/>
  <c r="E1067" i="27"/>
  <c r="D1067" i="27"/>
  <c r="H1068" i="27"/>
  <c r="K1068" i="27"/>
  <c r="A1069" i="27"/>
  <c r="B1068" i="27" l="1"/>
  <c r="C1068" i="27"/>
  <c r="F1069" i="27"/>
  <c r="E1068" i="27"/>
  <c r="D1068" i="27"/>
  <c r="H1069" i="27"/>
  <c r="A1070" i="27"/>
  <c r="K1069" i="27"/>
  <c r="C1069" i="27" l="1"/>
  <c r="B1069" i="27"/>
  <c r="F1070" i="27"/>
  <c r="E1069" i="27"/>
  <c r="D1069" i="27"/>
  <c r="H1070" i="27"/>
  <c r="A1071" i="27"/>
  <c r="K1070" i="27"/>
  <c r="B1070" i="27" l="1"/>
  <c r="C1070" i="27"/>
  <c r="F1071" i="27"/>
  <c r="E1070" i="27"/>
  <c r="D1070" i="27"/>
  <c r="H1071" i="27"/>
  <c r="A1072" i="27"/>
  <c r="K1071" i="27"/>
  <c r="B1071" i="27" l="1"/>
  <c r="C1071" i="27"/>
  <c r="E1071" i="27"/>
  <c r="D1071" i="27"/>
  <c r="F1072" i="27"/>
  <c r="H1072" i="27"/>
  <c r="A1073" i="27"/>
  <c r="K1072" i="27"/>
  <c r="B1072" i="27" l="1"/>
  <c r="C1072" i="27"/>
  <c r="E1072" i="27"/>
  <c r="D1072" i="27"/>
  <c r="F1073" i="27"/>
  <c r="H1073" i="27"/>
  <c r="A1074" i="27"/>
  <c r="K1073" i="27"/>
  <c r="B1073" i="27" l="1"/>
  <c r="C1073" i="27"/>
  <c r="E1073" i="27"/>
  <c r="D1073" i="27"/>
  <c r="F1074" i="27"/>
  <c r="H1074" i="27"/>
  <c r="A1075" i="27"/>
  <c r="K1074" i="27"/>
  <c r="B1074" i="27" l="1"/>
  <c r="C1074" i="27"/>
  <c r="E1074" i="27"/>
  <c r="D1074" i="27"/>
  <c r="F1075" i="27"/>
  <c r="H1075" i="27"/>
  <c r="K1075" i="27"/>
  <c r="A1076" i="27"/>
  <c r="B1075" i="27" l="1"/>
  <c r="C1075" i="27"/>
  <c r="F1076" i="27"/>
  <c r="E1075" i="27"/>
  <c r="D1075" i="27"/>
  <c r="H1076" i="27"/>
  <c r="A1077" i="27"/>
  <c r="K1076" i="27"/>
  <c r="B1076" i="27" l="1"/>
  <c r="C1076" i="27"/>
  <c r="F1077" i="27"/>
  <c r="E1076" i="27"/>
  <c r="D1076" i="27"/>
  <c r="H1077" i="27"/>
  <c r="A1078" i="27"/>
  <c r="K1077" i="27"/>
  <c r="C1077" i="27" l="1"/>
  <c r="B1077" i="27"/>
  <c r="F1078" i="27"/>
  <c r="E1077" i="27"/>
  <c r="D1077" i="27"/>
  <c r="H1078" i="27"/>
  <c r="A1079" i="27"/>
  <c r="K1078" i="27"/>
  <c r="B1078" i="27" l="1"/>
  <c r="C1078" i="27"/>
  <c r="E1078" i="27"/>
  <c r="D1078" i="27"/>
  <c r="F1079" i="27"/>
  <c r="H1079" i="27"/>
  <c r="A1080" i="27"/>
  <c r="K1079" i="27"/>
  <c r="B1079" i="27" l="1"/>
  <c r="C1079" i="27"/>
  <c r="E1079" i="27"/>
  <c r="D1079" i="27"/>
  <c r="F1080" i="27"/>
  <c r="H1080" i="27"/>
  <c r="A1081" i="27"/>
  <c r="K1080" i="27"/>
  <c r="B1080" i="27" l="1"/>
  <c r="C1080" i="27"/>
  <c r="F1081" i="27"/>
  <c r="E1080" i="27"/>
  <c r="D1080" i="27"/>
  <c r="H1081" i="27"/>
  <c r="A1082" i="27"/>
  <c r="K1081" i="27"/>
  <c r="B1081" i="27" l="1"/>
  <c r="C1081" i="27"/>
  <c r="E1081" i="27"/>
  <c r="D1081" i="27"/>
  <c r="F1082" i="27"/>
  <c r="H1082" i="27"/>
  <c r="A1083" i="27"/>
  <c r="K1082" i="27"/>
  <c r="B1082" i="27" l="1"/>
  <c r="C1082" i="27"/>
  <c r="F1083" i="27"/>
  <c r="E1082" i="27"/>
  <c r="D1082" i="27"/>
  <c r="H1083" i="27"/>
  <c r="A1084" i="27"/>
  <c r="K1083" i="27"/>
  <c r="B1083" i="27" l="1"/>
  <c r="C1083" i="27"/>
  <c r="F1084" i="27"/>
  <c r="E1083" i="27"/>
  <c r="D1083" i="27"/>
  <c r="H1084" i="27"/>
  <c r="A1085" i="27"/>
  <c r="K1084" i="27"/>
  <c r="B1084" i="27" l="1"/>
  <c r="C1084" i="27"/>
  <c r="E1084" i="27"/>
  <c r="D1084" i="27"/>
  <c r="F1085" i="27"/>
  <c r="H1085" i="27"/>
  <c r="K1085" i="27"/>
  <c r="A1086" i="27"/>
  <c r="C1085" i="27" l="1"/>
  <c r="B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B1088" i="27" l="1"/>
  <c r="C1088" i="27"/>
  <c r="F1089" i="27"/>
  <c r="E1088" i="27"/>
  <c r="D1088" i="27"/>
  <c r="H1089" i="27"/>
  <c r="A1090" i="27"/>
  <c r="K1089" i="27"/>
  <c r="B1089" i="27" l="1"/>
  <c r="C1089" i="27"/>
  <c r="F1090" i="27"/>
  <c r="E1089" i="27"/>
  <c r="D1089" i="27"/>
  <c r="H1090" i="27"/>
  <c r="K1090" i="27"/>
  <c r="A1091" i="27"/>
  <c r="B1090" i="27" l="1"/>
  <c r="C1090" i="27"/>
  <c r="E1090" i="27"/>
  <c r="D1090" i="27"/>
  <c r="F1091" i="27"/>
  <c r="H1091" i="27"/>
  <c r="A1092" i="27"/>
  <c r="K1091" i="27"/>
  <c r="B1091" i="27" l="1"/>
  <c r="C1091" i="27"/>
  <c r="E1091" i="27"/>
  <c r="D1091" i="27"/>
  <c r="F1092" i="27"/>
  <c r="H1092" i="27"/>
  <c r="K1092" i="27"/>
  <c r="A1093" i="27"/>
  <c r="B1092" i="27" l="1"/>
  <c r="C1092" i="27"/>
  <c r="F1093" i="27"/>
  <c r="E1092" i="27"/>
  <c r="D1092" i="27"/>
  <c r="H1093" i="27"/>
  <c r="A1094" i="27"/>
  <c r="K1093" i="27"/>
  <c r="C1093" i="27" l="1"/>
  <c r="B1093" i="27"/>
  <c r="F1094" i="27"/>
  <c r="E1093" i="27"/>
  <c r="D1093" i="27"/>
  <c r="H1094" i="27"/>
  <c r="K1094" i="27"/>
  <c r="A1095" i="27"/>
  <c r="B1094" i="27" l="1"/>
  <c r="C1094" i="27"/>
  <c r="F1095" i="27"/>
  <c r="E1094" i="27"/>
  <c r="D1094" i="27"/>
  <c r="H1095" i="27"/>
  <c r="A1096" i="27"/>
  <c r="K1095" i="27"/>
  <c r="B1095" i="27" l="1"/>
  <c r="C1095" i="27"/>
  <c r="E1095" i="27"/>
  <c r="D1095" i="27"/>
  <c r="F1096" i="27"/>
  <c r="H1096" i="27"/>
  <c r="K1096" i="27"/>
  <c r="A1097" i="27"/>
  <c r="B1096" i="27" l="1"/>
  <c r="C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B1100" i="27" l="1"/>
  <c r="C1100" i="27"/>
  <c r="E1100" i="27"/>
  <c r="D1100" i="27"/>
  <c r="F1101" i="27"/>
  <c r="H1101" i="27"/>
  <c r="K1101" i="27"/>
  <c r="A1102" i="27"/>
  <c r="C1101" i="27" l="1"/>
  <c r="B1101" i="27"/>
  <c r="E1101" i="27"/>
  <c r="D1101" i="27"/>
  <c r="F1102" i="27"/>
  <c r="H1102" i="27"/>
  <c r="A1103" i="27"/>
  <c r="K1102" i="27"/>
  <c r="B1102" i="27" l="1"/>
  <c r="C1102" i="27"/>
  <c r="F1103" i="27"/>
  <c r="E1102" i="27"/>
  <c r="D1102" i="27"/>
  <c r="H1103" i="27"/>
  <c r="K1103" i="27"/>
  <c r="A1104" i="27"/>
  <c r="C1103" i="27" l="1"/>
  <c r="B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B1108" i="27" l="1"/>
  <c r="C1108" i="27"/>
  <c r="E1108" i="27"/>
  <c r="D1108" i="27"/>
  <c r="F1109" i="27"/>
  <c r="H1109" i="27"/>
  <c r="K1109" i="27"/>
  <c r="A1110" i="27"/>
  <c r="C1109" i="27" l="1"/>
  <c r="B1109" i="27"/>
  <c r="F1110" i="27"/>
  <c r="E1109" i="27"/>
  <c r="D1109" i="27"/>
  <c r="H1110" i="27"/>
  <c r="A1111" i="27"/>
  <c r="K1110" i="27"/>
  <c r="B1110" i="27" l="1"/>
  <c r="C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B1116" i="27" l="1"/>
  <c r="C1116" i="27"/>
  <c r="F1117" i="27"/>
  <c r="E1116" i="27"/>
  <c r="D1116" i="27"/>
  <c r="H1117" i="27"/>
  <c r="A1118" i="27"/>
  <c r="K1117" i="27"/>
  <c r="C1117" i="27" l="1"/>
  <c r="B1117" i="27"/>
  <c r="E1117" i="27"/>
  <c r="D1117" i="27"/>
  <c r="F1118" i="27"/>
  <c r="H1118" i="27"/>
  <c r="K1118" i="27"/>
  <c r="A1119" i="27"/>
  <c r="B1118" i="27" l="1"/>
  <c r="C1118" i="27"/>
  <c r="E1118" i="27"/>
  <c r="D1118" i="27"/>
  <c r="F1119" i="27"/>
  <c r="H1119" i="27"/>
  <c r="A1120" i="27"/>
  <c r="K1119" i="27"/>
  <c r="C1119" i="27" l="1"/>
  <c r="B1119" i="27"/>
  <c r="E1119" i="27"/>
  <c r="D1119" i="27"/>
  <c r="F1120" i="27"/>
  <c r="H1120" i="27"/>
  <c r="A1121" i="27"/>
  <c r="K1120" i="27"/>
  <c r="B1120" i="27" l="1"/>
  <c r="C1120" i="27"/>
  <c r="F1121" i="27"/>
  <c r="E1120" i="27"/>
  <c r="D1120" i="27"/>
  <c r="H1121" i="27"/>
  <c r="A1122" i="27"/>
  <c r="K1121" i="27"/>
  <c r="B1121" i="27" l="1"/>
  <c r="C1121" i="27"/>
  <c r="F1122" i="27"/>
  <c r="E1121" i="27"/>
  <c r="D1121" i="27"/>
  <c r="H1122" i="27"/>
  <c r="A1123" i="27"/>
  <c r="K1122" i="27"/>
  <c r="B1122" i="27" l="1"/>
  <c r="C1122" i="27"/>
  <c r="E1122" i="27"/>
  <c r="D1122" i="27"/>
  <c r="F1123" i="27"/>
  <c r="H1123" i="27"/>
  <c r="K1123" i="27"/>
  <c r="A1124" i="27"/>
  <c r="B1123" i="27" l="1"/>
  <c r="C1123" i="27"/>
  <c r="F1124" i="27"/>
  <c r="E1123" i="27"/>
  <c r="D1123" i="27"/>
  <c r="H1124" i="27"/>
  <c r="A1125" i="27"/>
  <c r="K1124" i="27"/>
  <c r="B1124" i="27" l="1"/>
  <c r="C1124" i="27"/>
  <c r="F1125" i="27"/>
  <c r="E1124" i="27"/>
  <c r="D1124" i="27"/>
  <c r="H1125" i="27"/>
  <c r="K1125" i="27"/>
  <c r="A1126" i="27"/>
  <c r="C1125" i="27" l="1"/>
  <c r="B1125" i="27"/>
  <c r="F1126" i="27"/>
  <c r="E1125" i="27"/>
  <c r="D1125" i="27"/>
  <c r="H1126" i="27"/>
  <c r="A1127" i="27"/>
  <c r="K1126" i="27"/>
  <c r="B1126" i="27" l="1"/>
  <c r="C1126" i="27"/>
  <c r="E1126" i="27"/>
  <c r="D1126" i="27"/>
  <c r="F1127" i="27"/>
  <c r="H1127" i="27"/>
  <c r="K1127" i="27"/>
  <c r="A1128" i="27"/>
  <c r="B1127" i="27" l="1"/>
  <c r="C1127" i="27"/>
  <c r="F1128" i="27"/>
  <c r="E1127" i="27"/>
  <c r="D1127" i="27"/>
  <c r="H1128" i="27"/>
  <c r="A1129" i="27"/>
  <c r="K1128" i="27"/>
  <c r="B1128" i="27" l="1"/>
  <c r="C1128" i="27"/>
  <c r="E1128" i="27"/>
  <c r="D1128" i="27"/>
  <c r="F1129" i="27"/>
  <c r="H1129" i="27"/>
  <c r="A1130" i="27"/>
  <c r="K1129" i="27"/>
  <c r="B1129" i="27" l="1"/>
  <c r="C1129" i="27"/>
  <c r="E1129" i="27"/>
  <c r="D1129" i="27"/>
  <c r="F1130" i="27"/>
  <c r="H1130" i="27"/>
  <c r="A1131" i="27"/>
  <c r="K1130" i="27"/>
  <c r="B1130" i="27" l="1"/>
  <c r="C1130" i="27"/>
  <c r="E1130" i="27"/>
  <c r="D1130" i="27"/>
  <c r="F1131" i="27"/>
  <c r="H1131" i="27"/>
  <c r="A1132" i="27"/>
  <c r="K1131" i="27"/>
  <c r="B1131" i="27" l="1"/>
  <c r="C1131" i="27"/>
  <c r="F1132" i="27"/>
  <c r="E1131" i="27"/>
  <c r="D1131" i="27"/>
  <c r="H1132" i="27"/>
  <c r="K1132" i="27"/>
  <c r="A1133" i="27"/>
  <c r="B1132" i="27" l="1"/>
  <c r="C1132" i="27"/>
  <c r="F1133" i="27"/>
  <c r="E1132" i="27"/>
  <c r="D1132" i="27"/>
  <c r="H1133" i="27"/>
  <c r="K1133" i="27"/>
  <c r="A1134" i="27"/>
  <c r="C1133" i="27" l="1"/>
  <c r="B1133" i="27"/>
  <c r="F1134" i="27"/>
  <c r="E1133" i="27"/>
  <c r="D1133" i="27"/>
  <c r="H1134" i="27"/>
  <c r="K1134" i="27"/>
  <c r="A1135" i="27"/>
  <c r="B1134" i="27" l="1"/>
  <c r="C1134" i="27"/>
  <c r="F1135" i="27"/>
  <c r="E1134" i="27"/>
  <c r="D1134" i="27"/>
  <c r="H1135" i="27"/>
  <c r="K1135" i="27"/>
  <c r="A1136" i="27"/>
  <c r="B1135" i="27" l="1"/>
  <c r="C1135" i="27"/>
  <c r="E1135" i="27"/>
  <c r="D1135" i="27"/>
  <c r="F1136" i="27"/>
  <c r="H1136" i="27"/>
  <c r="A1137" i="27"/>
  <c r="K1136" i="27"/>
  <c r="B1136" i="27" l="1"/>
  <c r="C1136" i="27"/>
  <c r="E1136" i="27"/>
  <c r="D1136" i="27"/>
  <c r="F1137" i="27"/>
  <c r="H1137" i="27"/>
  <c r="A1138" i="27"/>
  <c r="K1137" i="27"/>
  <c r="B1137" i="27" l="1"/>
  <c r="C1137" i="27"/>
  <c r="F1138" i="27"/>
  <c r="E1137" i="27"/>
  <c r="D1137" i="27"/>
  <c r="H1138" i="27"/>
  <c r="A1139" i="27"/>
  <c r="K1138" i="27"/>
  <c r="B1138" i="27" l="1"/>
  <c r="C1138" i="27"/>
  <c r="E1138" i="27"/>
  <c r="D1138" i="27"/>
  <c r="F1139" i="27"/>
  <c r="H1139" i="27"/>
  <c r="K1139" i="27"/>
  <c r="A1140" i="27"/>
  <c r="B1139" i="27" l="1"/>
  <c r="C1139" i="27"/>
  <c r="E1139" i="27"/>
  <c r="D1139" i="27"/>
  <c r="F1140" i="27"/>
  <c r="H1140" i="27"/>
  <c r="A1141" i="27"/>
  <c r="K1140" i="27"/>
  <c r="B1140" i="27" l="1"/>
  <c r="C1140" i="27"/>
  <c r="F1141" i="27"/>
  <c r="E1140" i="27"/>
  <c r="D1140" i="27"/>
  <c r="H1141" i="27"/>
  <c r="K1141" i="27"/>
  <c r="A1142" i="27"/>
  <c r="C1141" i="27" l="1"/>
  <c r="B1141" i="27"/>
  <c r="F1142" i="27"/>
  <c r="E1141" i="27"/>
  <c r="D1141" i="27"/>
  <c r="H1142" i="27"/>
  <c r="K1142" i="27"/>
  <c r="A1143" i="27"/>
  <c r="B1142" i="27" l="1"/>
  <c r="C1142" i="27"/>
  <c r="F1143" i="27"/>
  <c r="E1142" i="27"/>
  <c r="D1142" i="27"/>
  <c r="H1143" i="27"/>
  <c r="A1144" i="27"/>
  <c r="K1143" i="27"/>
  <c r="B1143" i="27" l="1"/>
  <c r="C1143" i="27"/>
  <c r="F1144" i="27"/>
  <c r="E1143" i="27"/>
  <c r="D1143" i="27"/>
  <c r="H1144" i="27"/>
  <c r="K1144" i="27"/>
  <c r="A1145" i="27"/>
  <c r="B1144" i="27" l="1"/>
  <c r="C1144" i="27"/>
  <c r="F1145" i="27"/>
  <c r="E1144" i="27"/>
  <c r="D1144" i="27"/>
  <c r="H1145" i="27"/>
  <c r="A1146" i="27"/>
  <c r="K1145" i="27"/>
  <c r="B1145" i="27" l="1"/>
  <c r="C1145" i="27"/>
  <c r="E1145" i="27"/>
  <c r="D1145" i="27"/>
  <c r="F1146" i="27"/>
  <c r="H1146" i="27"/>
  <c r="A1147" i="27"/>
  <c r="K1146" i="27"/>
  <c r="B1146" i="27" l="1"/>
  <c r="C1146" i="27"/>
  <c r="F1147" i="27"/>
  <c r="E1146" i="27"/>
  <c r="D1146" i="27"/>
  <c r="H1147" i="27"/>
  <c r="K1147" i="27"/>
  <c r="A1148" i="27"/>
  <c r="B1147" i="27" l="1"/>
  <c r="C1147" i="27"/>
  <c r="E1147" i="27"/>
  <c r="D1147" i="27"/>
  <c r="F1148" i="27"/>
  <c r="H1148" i="27"/>
  <c r="A1149" i="27"/>
  <c r="K1148" i="27"/>
  <c r="B1148" i="27" l="1"/>
  <c r="C1148" i="27"/>
  <c r="E1148" i="27"/>
  <c r="D1148" i="27"/>
  <c r="F1149" i="27"/>
  <c r="H1149" i="27"/>
  <c r="K1149" i="27"/>
  <c r="A1150" i="27"/>
  <c r="C1149" i="27" l="1"/>
  <c r="B1149" i="27"/>
  <c r="F1150" i="27"/>
  <c r="E1149" i="27"/>
  <c r="D1149" i="27"/>
  <c r="H1150" i="27"/>
  <c r="K1150" i="27"/>
  <c r="A1151" i="27"/>
  <c r="B1150" i="27" l="1"/>
  <c r="C1150" i="27"/>
  <c r="F1151" i="27"/>
  <c r="E1150" i="27"/>
  <c r="D1150" i="27"/>
  <c r="H1151" i="27"/>
  <c r="A1152" i="27"/>
  <c r="K1151" i="27"/>
  <c r="B1151" i="27" l="1"/>
  <c r="C1151" i="27"/>
  <c r="E1151" i="27"/>
  <c r="D1151" i="27"/>
  <c r="F1152" i="27"/>
  <c r="H1152" i="27"/>
  <c r="A1153" i="27"/>
  <c r="K1152" i="27"/>
  <c r="B1152" i="27" l="1"/>
  <c r="C1152" i="27"/>
  <c r="E1152" i="27"/>
  <c r="D1152" i="27"/>
  <c r="F1153" i="27"/>
  <c r="H1153" i="27"/>
  <c r="A1154" i="27"/>
  <c r="K1153" i="27"/>
  <c r="B1153" i="27" l="1"/>
  <c r="C1153" i="27"/>
  <c r="F1154" i="27"/>
  <c r="E1153" i="27"/>
  <c r="D1153" i="27"/>
  <c r="H1154" i="27"/>
  <c r="A1155" i="27"/>
  <c r="K1154" i="27"/>
  <c r="B1154" i="27" l="1"/>
  <c r="C1154" i="27"/>
  <c r="E1154" i="27"/>
  <c r="D1154" i="27"/>
  <c r="F1155" i="27"/>
  <c r="H1155" i="27"/>
  <c r="A1156" i="27"/>
  <c r="E1155" i="27" l="1"/>
  <c r="D1155" i="27"/>
  <c r="F1156" i="27"/>
  <c r="H1156" i="27"/>
  <c r="K1156" i="27"/>
  <c r="A1157" i="27"/>
  <c r="B1156" i="27" l="1"/>
  <c r="C1156" i="27"/>
  <c r="E1156" i="27"/>
  <c r="D1156" i="27"/>
  <c r="F1157" i="27"/>
  <c r="H1157" i="27"/>
  <c r="A1158" i="27"/>
  <c r="K1157" i="27"/>
  <c r="C1157" i="27" l="1"/>
  <c r="B1157" i="27"/>
  <c r="F1158" i="27"/>
  <c r="E1157" i="27"/>
  <c r="D1157" i="27"/>
  <c r="H1158" i="27"/>
  <c r="A1159" i="27"/>
  <c r="K1158" i="27"/>
  <c r="B1158" i="27" l="1"/>
  <c r="C1158" i="27"/>
  <c r="E1158" i="27"/>
  <c r="D1158" i="27"/>
  <c r="F1159" i="27"/>
  <c r="H1159" i="27"/>
  <c r="K1159" i="27"/>
  <c r="A1160" i="27"/>
  <c r="B1159" i="27" l="1"/>
  <c r="C1159" i="27"/>
  <c r="F1160" i="27"/>
  <c r="E1159" i="27"/>
  <c r="D1159" i="27"/>
  <c r="H1160" i="27"/>
  <c r="K1160" i="27"/>
  <c r="A1161" i="27"/>
  <c r="B1160" i="27" l="1"/>
  <c r="C1160" i="27"/>
  <c r="F1161" i="27"/>
  <c r="E1160" i="27"/>
  <c r="D1160" i="27"/>
  <c r="H1161" i="27"/>
  <c r="A1162" i="27"/>
  <c r="K1161" i="27"/>
  <c r="B1161" i="27" l="1"/>
  <c r="C1161" i="27"/>
  <c r="E1161" i="27"/>
  <c r="D1161" i="27"/>
  <c r="F1162" i="27"/>
  <c r="H1162" i="27"/>
  <c r="K1162" i="27"/>
  <c r="A1163" i="27"/>
  <c r="B1162" i="27" l="1"/>
  <c r="C1162" i="27"/>
  <c r="E1162" i="27"/>
  <c r="D1162" i="27"/>
  <c r="F1163" i="27"/>
  <c r="H1163" i="27"/>
  <c r="K1163" i="27"/>
  <c r="A1164" i="27"/>
  <c r="B1163" i="27" l="1"/>
  <c r="C1163" i="27"/>
  <c r="F1164" i="27"/>
  <c r="E1163" i="27"/>
  <c r="D1163" i="27"/>
  <c r="H1164" i="27"/>
  <c r="A1165" i="27"/>
  <c r="K1164" i="27"/>
  <c r="B1164" i="27" l="1"/>
  <c r="C1164" i="27"/>
  <c r="E1164" i="27"/>
  <c r="D1164" i="27"/>
  <c r="F1165" i="27"/>
  <c r="H1165" i="27"/>
  <c r="K1165" i="27"/>
  <c r="A1166" i="27"/>
  <c r="C1165" i="27" l="1"/>
  <c r="B1165" i="27"/>
  <c r="E1165" i="27"/>
  <c r="D1165" i="27"/>
  <c r="F1166" i="27"/>
  <c r="H1166" i="27"/>
  <c r="K1166" i="27"/>
  <c r="A1167" i="27"/>
  <c r="B1166" i="27" l="1"/>
  <c r="C1166" i="27"/>
  <c r="E1166" i="27"/>
  <c r="D1166" i="27"/>
  <c r="F1167" i="27"/>
  <c r="H1167" i="27"/>
  <c r="A1168" i="27"/>
  <c r="K1167" i="27"/>
  <c r="C1167" i="27" l="1"/>
  <c r="B1167" i="27"/>
  <c r="E1167" i="27"/>
  <c r="D1167" i="27"/>
  <c r="F1168" i="27"/>
  <c r="H1168" i="27"/>
  <c r="A1169" i="27"/>
  <c r="K1168" i="27"/>
  <c r="B1168" i="27" l="1"/>
  <c r="C1168" i="27"/>
  <c r="E1168" i="27"/>
  <c r="D1168" i="27"/>
  <c r="F1169" i="27"/>
  <c r="H1169" i="27"/>
  <c r="K1169" i="27"/>
  <c r="A1170" i="27"/>
  <c r="B1169" i="27" l="1"/>
  <c r="C1169" i="27"/>
  <c r="E1169" i="27"/>
  <c r="D1169" i="27"/>
  <c r="F1170" i="27"/>
  <c r="H1170" i="27"/>
  <c r="A1171" i="27"/>
  <c r="K1170" i="27"/>
  <c r="B1170" i="27" l="1"/>
  <c r="C1170" i="27"/>
  <c r="E1170" i="27"/>
  <c r="D1170" i="27"/>
  <c r="F1171" i="27"/>
  <c r="H1171" i="27"/>
  <c r="A1172" i="27"/>
  <c r="K1171" i="27"/>
  <c r="B1171" i="27" l="1"/>
  <c r="C1171" i="27"/>
  <c r="E1171" i="27"/>
  <c r="D1171" i="27"/>
  <c r="F1172" i="27"/>
  <c r="H1172" i="27"/>
  <c r="K1172" i="27"/>
  <c r="A1173" i="27"/>
  <c r="B1172" i="27" l="1"/>
  <c r="C1172" i="27"/>
  <c r="F1173" i="27"/>
  <c r="E1172" i="27"/>
  <c r="D1172" i="27"/>
  <c r="H1173" i="27"/>
  <c r="K1173" i="27"/>
  <c r="A1174" i="27"/>
  <c r="C1173" i="27" l="1"/>
  <c r="B1173" i="27"/>
  <c r="E1173" i="27"/>
  <c r="D1173" i="27"/>
  <c r="F1174" i="27"/>
  <c r="H1174" i="27"/>
  <c r="A1175" i="27"/>
  <c r="K1174" i="27"/>
  <c r="B1174" i="27" l="1"/>
  <c r="C1174" i="27"/>
  <c r="E1174" i="27"/>
  <c r="D1174" i="27"/>
  <c r="F1175" i="27"/>
  <c r="H1175" i="27"/>
  <c r="A1176" i="27"/>
  <c r="K1175" i="27"/>
  <c r="B1175" i="27" l="1"/>
  <c r="C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B1180" i="27" l="1"/>
  <c r="C1180" i="27"/>
  <c r="E1180" i="27"/>
  <c r="D1180" i="27"/>
  <c r="F1181" i="27"/>
  <c r="H1181" i="27"/>
  <c r="A1182" i="27"/>
  <c r="K1181" i="27"/>
  <c r="C1181" i="27" l="1"/>
  <c r="B1181" i="27"/>
  <c r="E1181" i="27"/>
  <c r="D1181" i="27"/>
  <c r="F1182" i="27"/>
  <c r="H1182" i="27"/>
  <c r="A1183" i="27"/>
  <c r="K1182" i="27"/>
  <c r="B1182" i="27" l="1"/>
  <c r="C1182" i="27"/>
  <c r="F1183" i="27"/>
  <c r="E1182" i="27"/>
  <c r="D1182" i="27"/>
  <c r="H1183" i="27"/>
  <c r="A1184" i="27"/>
  <c r="K1183" i="27"/>
  <c r="C1183" i="27" l="1"/>
  <c r="B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B1188" i="27" l="1"/>
  <c r="C1188" i="27"/>
  <c r="E1188" i="27"/>
  <c r="D1188" i="27"/>
  <c r="F1189" i="27"/>
  <c r="H1189" i="27"/>
  <c r="K1189" i="27"/>
  <c r="A1190" i="27"/>
  <c r="C1189" i="27" l="1"/>
  <c r="B1189" i="27"/>
  <c r="F1190" i="27"/>
  <c r="E1189" i="27"/>
  <c r="D1189" i="27"/>
  <c r="H1190" i="27"/>
  <c r="K1190" i="27"/>
  <c r="A1191" i="27"/>
  <c r="B1190" i="27" l="1"/>
  <c r="C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B1196" i="27" l="1"/>
  <c r="C1196" i="27"/>
  <c r="E1196" i="27"/>
  <c r="D1196" i="27"/>
  <c r="F1197" i="27"/>
  <c r="H1197" i="27"/>
  <c r="A1198" i="27"/>
  <c r="K1197" i="27"/>
  <c r="C1197" i="27" l="1"/>
  <c r="B1197" i="27"/>
  <c r="F1198" i="27"/>
  <c r="E1197" i="27"/>
  <c r="D1197" i="27"/>
  <c r="H1198" i="27"/>
  <c r="A1199" i="27"/>
  <c r="K1198" i="27"/>
  <c r="B1198" i="27" l="1"/>
  <c r="C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B1204" i="27" l="1"/>
  <c r="C1204" i="27"/>
  <c r="E1204" i="27"/>
  <c r="D1204" i="27"/>
  <c r="F1205" i="27"/>
  <c r="H1205" i="27"/>
  <c r="K1205" i="27"/>
  <c r="A1206" i="27"/>
  <c r="C1205" i="27" l="1"/>
  <c r="B1205" i="27"/>
  <c r="F1206" i="27"/>
  <c r="E1205" i="27"/>
  <c r="D1205" i="27"/>
  <c r="H1206" i="27"/>
  <c r="A1207" i="27"/>
  <c r="K1206" i="27"/>
  <c r="B1206" i="27" l="1"/>
  <c r="C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B1212" i="27" l="1"/>
  <c r="C1212" i="27"/>
  <c r="E1212" i="27"/>
  <c r="D1212" i="27"/>
  <c r="F1213" i="27"/>
  <c r="H1213" i="27"/>
  <c r="A1214" i="27"/>
  <c r="K1213" i="27"/>
  <c r="C1213" i="27" l="1"/>
  <c r="B1213" i="27"/>
  <c r="F1214" i="27"/>
  <c r="E1213" i="27"/>
  <c r="D1213" i="27"/>
  <c r="H1214" i="27"/>
  <c r="K1214" i="27"/>
  <c r="A1215" i="27"/>
  <c r="B1214" i="27" l="1"/>
  <c r="C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B1218" i="27" l="1"/>
  <c r="C1218" i="27"/>
  <c r="F1219" i="27"/>
  <c r="E1218" i="27"/>
  <c r="D1218" i="27"/>
  <c r="H1219" i="27"/>
  <c r="K1219" i="27"/>
  <c r="A1220" i="27"/>
  <c r="B1219" i="27" l="1"/>
  <c r="C1219" i="27"/>
  <c r="F1220" i="27"/>
  <c r="E1219" i="27"/>
  <c r="D1219" i="27"/>
  <c r="H1220" i="27"/>
  <c r="K1220" i="27"/>
  <c r="A1221" i="27"/>
  <c r="B1220" i="27" l="1"/>
  <c r="C1220" i="27"/>
  <c r="E1220" i="27"/>
  <c r="D1220" i="27"/>
  <c r="F1221" i="27"/>
  <c r="H1221" i="27"/>
  <c r="A1222" i="27"/>
  <c r="K1221" i="27"/>
  <c r="C1221" i="27" l="1"/>
  <c r="B1221" i="27"/>
  <c r="F1222" i="27"/>
  <c r="E1221" i="27"/>
  <c r="D1221" i="27"/>
  <c r="H1222" i="27"/>
  <c r="A1223" i="27"/>
  <c r="K1222" i="27"/>
  <c r="B1222" i="27" l="1"/>
  <c r="C1222" i="27"/>
  <c r="F1223" i="27"/>
  <c r="E1222" i="27"/>
  <c r="D1222" i="27"/>
  <c r="H1223" i="27"/>
  <c r="K1223" i="27"/>
  <c r="A1224" i="27"/>
  <c r="B1223" i="27" l="1"/>
  <c r="C1223" i="27"/>
  <c r="E1223" i="27"/>
  <c r="D1223" i="27"/>
  <c r="F1224" i="27"/>
  <c r="H1224" i="27"/>
  <c r="K1224" i="27"/>
  <c r="A1225" i="27"/>
  <c r="B1224" i="27" l="1"/>
  <c r="C1224" i="27"/>
  <c r="F1225" i="27"/>
  <c r="E1224" i="27"/>
  <c r="D1224" i="27"/>
  <c r="H1225" i="27"/>
  <c r="A1226" i="27"/>
  <c r="K1225" i="27"/>
  <c r="B1225" i="27" l="1"/>
  <c r="C1225" i="27"/>
  <c r="E1225" i="27"/>
  <c r="D1225" i="27"/>
  <c r="F1226" i="27"/>
  <c r="H1226" i="27"/>
  <c r="A1227" i="27"/>
  <c r="K1226" i="27"/>
  <c r="B1226" i="27" l="1"/>
  <c r="C1226" i="27"/>
  <c r="F1227" i="27"/>
  <c r="E1226" i="27"/>
  <c r="D1226" i="27"/>
  <c r="H1227" i="27"/>
  <c r="A1228" i="27"/>
  <c r="K1227" i="27"/>
  <c r="B1227" i="27" l="1"/>
  <c r="C1227" i="27"/>
  <c r="E1227" i="27"/>
  <c r="D1227" i="27"/>
  <c r="F1228" i="27"/>
  <c r="H1228" i="27"/>
  <c r="K1228" i="27"/>
  <c r="A1229" i="27"/>
  <c r="B1228" i="27" l="1"/>
  <c r="C1228" i="27"/>
  <c r="F1229" i="27"/>
  <c r="E1228" i="27"/>
  <c r="D1228" i="27"/>
  <c r="H1229" i="27"/>
  <c r="A1230" i="27"/>
  <c r="K1229" i="27"/>
  <c r="C1229" i="27" l="1"/>
  <c r="B1229" i="27"/>
  <c r="E1229" i="27"/>
  <c r="D1229" i="27"/>
  <c r="F1230" i="27"/>
  <c r="H1230" i="27"/>
  <c r="K1230" i="27"/>
  <c r="A1231" i="27"/>
  <c r="B1230" i="27" l="1"/>
  <c r="C1230" i="27"/>
  <c r="F1231" i="27"/>
  <c r="E1230" i="27"/>
  <c r="D1230" i="27"/>
  <c r="H1231" i="27"/>
  <c r="K1231" i="27"/>
  <c r="A1232" i="27"/>
  <c r="C1231" i="27" l="1"/>
  <c r="B1231" i="27"/>
  <c r="F1232" i="27"/>
  <c r="E1231" i="27"/>
  <c r="D1231" i="27"/>
  <c r="H1232" i="27"/>
  <c r="A1233" i="27"/>
  <c r="K1232" i="27"/>
  <c r="B1232" i="27" l="1"/>
  <c r="C1232" i="27"/>
  <c r="F1233" i="27"/>
  <c r="E1232" i="27"/>
  <c r="D1232" i="27"/>
  <c r="H1233" i="27"/>
  <c r="A1234" i="27"/>
  <c r="K1233" i="27"/>
  <c r="B1233" i="27" l="1"/>
  <c r="C1233" i="27"/>
  <c r="E1233" i="27"/>
  <c r="D1233" i="27"/>
  <c r="F1234" i="27"/>
  <c r="H1234" i="27"/>
  <c r="K1234" i="27"/>
  <c r="A1235" i="27"/>
  <c r="B1234" i="27" l="1"/>
  <c r="C1234" i="27"/>
  <c r="E1234" i="27"/>
  <c r="D1234" i="27"/>
  <c r="F1235" i="27"/>
  <c r="H1235" i="27"/>
  <c r="K1235" i="27"/>
  <c r="A1236" i="27"/>
  <c r="B1235" i="27" l="1"/>
  <c r="C1235" i="27"/>
  <c r="F1236" i="27"/>
  <c r="E1235" i="27"/>
  <c r="D1235" i="27"/>
  <c r="H1236" i="27"/>
  <c r="A1237" i="27"/>
  <c r="K1236" i="27"/>
  <c r="B1236" i="27" l="1"/>
  <c r="C1236" i="27"/>
  <c r="F1237" i="27"/>
  <c r="E1236" i="27"/>
  <c r="D1236" i="27"/>
  <c r="H1237" i="27"/>
  <c r="K1237" i="27"/>
  <c r="A1238" i="27"/>
  <c r="C1237" i="27" l="1"/>
  <c r="B1237" i="27"/>
  <c r="F1238" i="27"/>
  <c r="E1237" i="27"/>
  <c r="D1237" i="27"/>
  <c r="H1238" i="27"/>
  <c r="K1238" i="27"/>
  <c r="A1239" i="27"/>
  <c r="B1238" i="27" l="1"/>
  <c r="C1238" i="27"/>
  <c r="F1239" i="27"/>
  <c r="E1238" i="27"/>
  <c r="D1238" i="27"/>
  <c r="H1239" i="27"/>
  <c r="K1239" i="27"/>
  <c r="A1240" i="27"/>
  <c r="B1239" i="27" l="1"/>
  <c r="C1239" i="27"/>
  <c r="E1239" i="27"/>
  <c r="D1239" i="27"/>
  <c r="F1240" i="27"/>
  <c r="H1240" i="27"/>
  <c r="K1240" i="27"/>
  <c r="A1241" i="27"/>
  <c r="B1240" i="27" l="1"/>
  <c r="C1240" i="27"/>
  <c r="F1241" i="27"/>
  <c r="E1240" i="27"/>
  <c r="D1240" i="27"/>
  <c r="H1241" i="27"/>
  <c r="A1242" i="27"/>
  <c r="K1241" i="27"/>
  <c r="B1241" i="27" l="1"/>
  <c r="C1241" i="27"/>
  <c r="F1242" i="27"/>
  <c r="E1241" i="27"/>
  <c r="D1241" i="27"/>
  <c r="H1242" i="27"/>
  <c r="K1242" i="27"/>
  <c r="A1243" i="27"/>
  <c r="B1242" i="27" l="1"/>
  <c r="C1242" i="27"/>
  <c r="F1243" i="27"/>
  <c r="E1242" i="27"/>
  <c r="D1242" i="27"/>
  <c r="H1243" i="27"/>
  <c r="K1243" i="27"/>
  <c r="A1244" i="27"/>
  <c r="B1243" i="27" l="1"/>
  <c r="C1243" i="27"/>
  <c r="F1244" i="27"/>
  <c r="E1243" i="27"/>
  <c r="D1243" i="27"/>
  <c r="H1244" i="27"/>
  <c r="K1244" i="27"/>
  <c r="A1245" i="27"/>
  <c r="B1244" i="27" l="1"/>
  <c r="C1244" i="27"/>
  <c r="F1245" i="27"/>
  <c r="E1244" i="27"/>
  <c r="D1244" i="27"/>
  <c r="H1245" i="27"/>
  <c r="K1245" i="27"/>
  <c r="A1246" i="27"/>
  <c r="C1245" i="27" l="1"/>
  <c r="B1245" i="27"/>
  <c r="F1246" i="27"/>
  <c r="E1245" i="27"/>
  <c r="D1245" i="27"/>
  <c r="H1246" i="27"/>
  <c r="K1246" i="27"/>
  <c r="A1247" i="27"/>
  <c r="B1246" i="27" l="1"/>
  <c r="C1246" i="27"/>
  <c r="E1246" i="27"/>
  <c r="D1246" i="27"/>
  <c r="F1247" i="27"/>
  <c r="H1247" i="27"/>
  <c r="A1248" i="27"/>
  <c r="K1247" i="27"/>
  <c r="C1247" i="27" l="1"/>
  <c r="B1247" i="27"/>
  <c r="E1247" i="27"/>
  <c r="D1247" i="27"/>
  <c r="F1248" i="27"/>
  <c r="H1248" i="27"/>
  <c r="K1248" i="27"/>
  <c r="A1249" i="27"/>
  <c r="B1248" i="27" l="1"/>
  <c r="C1248" i="27"/>
  <c r="F1249" i="27"/>
  <c r="E1248" i="27"/>
  <c r="D1248" i="27"/>
  <c r="H1249" i="27"/>
  <c r="A1250" i="27"/>
  <c r="K1249" i="27"/>
  <c r="B1249" i="27" l="1"/>
  <c r="C1249" i="27"/>
  <c r="F1250" i="27"/>
  <c r="E1249" i="27"/>
  <c r="D1249" i="27"/>
  <c r="H1250" i="27"/>
  <c r="K1250" i="27"/>
  <c r="A1251" i="27"/>
  <c r="B1250" i="27" l="1"/>
  <c r="C1250" i="27"/>
  <c r="F1251" i="27"/>
  <c r="E1250" i="27"/>
  <c r="D1250" i="27"/>
  <c r="H1251" i="27"/>
  <c r="A1252" i="27"/>
  <c r="K1251" i="27"/>
  <c r="B1251" i="27" l="1"/>
  <c r="C1251" i="27"/>
  <c r="E1251" i="27"/>
  <c r="D1251" i="27"/>
  <c r="F1252" i="27"/>
  <c r="H1252" i="27"/>
  <c r="A1253" i="27"/>
  <c r="K1252" i="27"/>
  <c r="B1252" i="27" l="1"/>
  <c r="C1252" i="27"/>
  <c r="F1253" i="27"/>
  <c r="E1252" i="27"/>
  <c r="D1252" i="27"/>
  <c r="H1253" i="27"/>
  <c r="K1253" i="27"/>
  <c r="A1254" i="27"/>
  <c r="C1253" i="27" l="1"/>
  <c r="B1253" i="27"/>
  <c r="F1254" i="27"/>
  <c r="E1253" i="27"/>
  <c r="D1253" i="27"/>
  <c r="H1254" i="27"/>
  <c r="K1254" i="27"/>
  <c r="A1255" i="27"/>
  <c r="B1254" i="27" l="1"/>
  <c r="C1254" i="27"/>
  <c r="E1254" i="27"/>
  <c r="D1254" i="27"/>
  <c r="F1255" i="27"/>
  <c r="H1255" i="27"/>
  <c r="A1256" i="27"/>
  <c r="K1255" i="27"/>
  <c r="B1255" i="27" l="1"/>
  <c r="C1255" i="27"/>
  <c r="E1255" i="27"/>
  <c r="D1255" i="27"/>
  <c r="F1256" i="27"/>
  <c r="H1256" i="27"/>
  <c r="K1256" i="27"/>
  <c r="A1257" i="27"/>
  <c r="B1256" i="27" l="1"/>
  <c r="C1256" i="27"/>
  <c r="F1257" i="27"/>
  <c r="E1256" i="27"/>
  <c r="D1256" i="27"/>
  <c r="H1257" i="27"/>
  <c r="K1257" i="27"/>
  <c r="A1258" i="27"/>
  <c r="B1257" i="27" l="1"/>
  <c r="C1257" i="27"/>
  <c r="F1258" i="27"/>
  <c r="E1257" i="27"/>
  <c r="D1257" i="27"/>
  <c r="H1258" i="27"/>
  <c r="K1258" i="27"/>
  <c r="A1259" i="27"/>
  <c r="B1258" i="27" l="1"/>
  <c r="C1258" i="27"/>
  <c r="F1259" i="27"/>
  <c r="E1258" i="27"/>
  <c r="D1258" i="27"/>
  <c r="H1259" i="27"/>
  <c r="A1260" i="27"/>
  <c r="K1259" i="27"/>
  <c r="B1259" i="27" l="1"/>
  <c r="C1259" i="27"/>
  <c r="E1259" i="27"/>
  <c r="D1259" i="27"/>
  <c r="F1260" i="27"/>
  <c r="H1260" i="27"/>
  <c r="K1260" i="27"/>
  <c r="A1261" i="27"/>
  <c r="B1260" i="27" l="1"/>
  <c r="C1260" i="27"/>
  <c r="E1260" i="27"/>
  <c r="D1260" i="27"/>
  <c r="F1261" i="27"/>
  <c r="H1261" i="27"/>
  <c r="A1262" i="27"/>
  <c r="K1261" i="27"/>
  <c r="C1261" i="27" l="1"/>
  <c r="B1261" i="27"/>
  <c r="E1261" i="27"/>
  <c r="D1261" i="27"/>
  <c r="F1262" i="27"/>
  <c r="H1262" i="27"/>
  <c r="A1263" i="27"/>
  <c r="K1262" i="27"/>
  <c r="B1262" i="27" l="1"/>
  <c r="C1262" i="27"/>
  <c r="E1262" i="27"/>
  <c r="D1262" i="27"/>
  <c r="F1263" i="27"/>
  <c r="H1263" i="27"/>
  <c r="A1264" i="27"/>
  <c r="K1263" i="27"/>
  <c r="B1263" i="27" l="1"/>
  <c r="C1263" i="27"/>
  <c r="E1263" i="27"/>
  <c r="D1263" i="27"/>
  <c r="F1264" i="27"/>
  <c r="H1264" i="27"/>
  <c r="A1265" i="27"/>
  <c r="K1264" i="27"/>
  <c r="B1264" i="27" l="1"/>
  <c r="C1264" i="27"/>
  <c r="E1264" i="27"/>
  <c r="D1264" i="27"/>
  <c r="F1265" i="27"/>
  <c r="H1265" i="27"/>
  <c r="K1265" i="27"/>
  <c r="A1266" i="27"/>
  <c r="B1265" i="27" l="1"/>
  <c r="C1265" i="27"/>
  <c r="E1265" i="27"/>
  <c r="D1265" i="27"/>
  <c r="F1266" i="27"/>
  <c r="H1266" i="27"/>
  <c r="K1266" i="27"/>
  <c r="A1267" i="27"/>
  <c r="B1266" i="27" l="1"/>
  <c r="C1266" i="27"/>
  <c r="E1266" i="27"/>
  <c r="D1266" i="27"/>
  <c r="F1267" i="27"/>
  <c r="H1267" i="27"/>
  <c r="A1268" i="27"/>
  <c r="K1267" i="27"/>
  <c r="B1267" i="27" l="1"/>
  <c r="C1267" i="27"/>
  <c r="F1268" i="27"/>
  <c r="E1267" i="27"/>
  <c r="D1267" i="27"/>
  <c r="H1268" i="27"/>
  <c r="K1268" i="27"/>
  <c r="A1269" i="27"/>
  <c r="B1268" i="27" l="1"/>
  <c r="C1268" i="27"/>
  <c r="E1268" i="27"/>
  <c r="D1268" i="27"/>
  <c r="F1269" i="27"/>
  <c r="H1269" i="27"/>
  <c r="K1269" i="27"/>
  <c r="A1270" i="27"/>
  <c r="C1269" i="27" l="1"/>
  <c r="B1269" i="27"/>
  <c r="E1269" i="27"/>
  <c r="D1269" i="27"/>
  <c r="F1270" i="27"/>
  <c r="H1270" i="27"/>
  <c r="A1271" i="27"/>
  <c r="K1270" i="27"/>
  <c r="B1270" i="27" l="1"/>
  <c r="C1270" i="27"/>
  <c r="E1270" i="27"/>
  <c r="D1270" i="27"/>
  <c r="F1271" i="27"/>
  <c r="H1271" i="27"/>
  <c r="K1271" i="27"/>
  <c r="A1272" i="27"/>
  <c r="C1271" i="27" l="1"/>
  <c r="B1271" i="27"/>
  <c r="E1271" i="27"/>
  <c r="D1271" i="27"/>
  <c r="F1272" i="27"/>
  <c r="H1272" i="27"/>
  <c r="K1272" i="27"/>
  <c r="A1273" i="27"/>
  <c r="B1272" i="27" l="1"/>
  <c r="C1272" i="27"/>
  <c r="E1272" i="27"/>
  <c r="D1272" i="27"/>
  <c r="F1273" i="27"/>
  <c r="H1273" i="27"/>
  <c r="A1274" i="27"/>
  <c r="K1273" i="27"/>
  <c r="C1273" i="27" l="1"/>
  <c r="B1273" i="27"/>
  <c r="F1274" i="27"/>
  <c r="E1273" i="27"/>
  <c r="D1273" i="27"/>
  <c r="H1274" i="27"/>
  <c r="A1275" i="27"/>
  <c r="K1274" i="27"/>
  <c r="B1274" i="27" l="1"/>
  <c r="C1274" i="27"/>
  <c r="E1274" i="27"/>
  <c r="D1274" i="27"/>
  <c r="F1275" i="27"/>
  <c r="H1275" i="27"/>
  <c r="A1276" i="27"/>
  <c r="K1275" i="27"/>
  <c r="C1275" i="27" l="1"/>
  <c r="B1275" i="27"/>
  <c r="E1275" i="27"/>
  <c r="D1275" i="27"/>
  <c r="F1276" i="27"/>
  <c r="H1276" i="27"/>
  <c r="A1277" i="27"/>
  <c r="K1276" i="27"/>
  <c r="B1276" i="27" l="1"/>
  <c r="C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B1400" i="27" l="1"/>
  <c r="C1400" i="27"/>
  <c r="E1400" i="27"/>
  <c r="D1400" i="27"/>
  <c r="F1401" i="27"/>
  <c r="H1401" i="27"/>
  <c r="A1402" i="27"/>
  <c r="K1401" i="27"/>
  <c r="C1401" i="27" l="1"/>
  <c r="B1401" i="27"/>
  <c r="E1401" i="27"/>
  <c r="D1401" i="27"/>
  <c r="F1402" i="27"/>
  <c r="H1402" i="27"/>
  <c r="K1402" i="27"/>
  <c r="A1403" i="27"/>
  <c r="B1402" i="27" l="1"/>
  <c r="C1402" i="27"/>
  <c r="E1402" i="27"/>
  <c r="D1402" i="27"/>
  <c r="F1403" i="27"/>
  <c r="H1403" i="27"/>
  <c r="A1404" i="27"/>
  <c r="K1403" i="27"/>
  <c r="C1403" i="27" l="1"/>
  <c r="B1403" i="27"/>
  <c r="E1403" i="27"/>
  <c r="D1403" i="27"/>
  <c r="F1404" i="27"/>
  <c r="H1404" i="27"/>
  <c r="A1405" i="27"/>
  <c r="K1404" i="27"/>
  <c r="B1404" i="27" l="1"/>
  <c r="C1404" i="27"/>
  <c r="E1404" i="27"/>
  <c r="D1404" i="27"/>
  <c r="F1405" i="27"/>
  <c r="H1405" i="27"/>
  <c r="K1405" i="27"/>
  <c r="A1406" i="27"/>
  <c r="C1405" i="27" l="1"/>
  <c r="B1405" i="27"/>
  <c r="E1405" i="27"/>
  <c r="D1405" i="27"/>
  <c r="F1406" i="27"/>
  <c r="H1406" i="27"/>
  <c r="A1407" i="27"/>
  <c r="K1406" i="27"/>
  <c r="B1406" i="27" l="1"/>
  <c r="C1406" i="27"/>
  <c r="E1406" i="27"/>
  <c r="D1406" i="27"/>
  <c r="F1407" i="27"/>
  <c r="H1407" i="27"/>
  <c r="A1408" i="27"/>
  <c r="K1407" i="27"/>
  <c r="C1407" i="27" l="1"/>
  <c r="B1407" i="27"/>
  <c r="E1407" i="27"/>
  <c r="D1407" i="27"/>
  <c r="F1408" i="27"/>
  <c r="H1408" i="27"/>
  <c r="A1409" i="27"/>
  <c r="K1408" i="27"/>
  <c r="B1408" i="27" l="1"/>
  <c r="C1408" i="27"/>
  <c r="E1408" i="27"/>
  <c r="D1408" i="27"/>
  <c r="F1409" i="27"/>
  <c r="H1409" i="27"/>
  <c r="K1409" i="27"/>
  <c r="A1410" i="27"/>
  <c r="C1409" i="27" l="1"/>
  <c r="B1409" i="27"/>
  <c r="F1410" i="27"/>
  <c r="E1409" i="27"/>
  <c r="D1409" i="27"/>
  <c r="H1410" i="27"/>
  <c r="A1411" i="27"/>
  <c r="K1410" i="27"/>
  <c r="B1410" i="27" l="1"/>
  <c r="C1410" i="27"/>
  <c r="F1411" i="27"/>
  <c r="E1410" i="27"/>
  <c r="D1410" i="27"/>
  <c r="H1411" i="27"/>
  <c r="A1412" i="27"/>
  <c r="K1411" i="27"/>
  <c r="C1411" i="27" l="1"/>
  <c r="B1411" i="27"/>
  <c r="E1411" i="27"/>
  <c r="D1411" i="27"/>
  <c r="F1412" i="27"/>
  <c r="H1412" i="27"/>
  <c r="A1413" i="27"/>
  <c r="K1412" i="27"/>
  <c r="B1412" i="27" l="1"/>
  <c r="C1412" i="27"/>
  <c r="E1412" i="27"/>
  <c r="D1412" i="27"/>
  <c r="F1413" i="27"/>
  <c r="H1413" i="27"/>
  <c r="A1414" i="27"/>
  <c r="K1413" i="27"/>
  <c r="C1413" i="27" l="1"/>
  <c r="B1413" i="27"/>
  <c r="E1413" i="27"/>
  <c r="D1413" i="27"/>
  <c r="F1414" i="27"/>
  <c r="H1414" i="27"/>
  <c r="A1415" i="27"/>
  <c r="K1414" i="27"/>
  <c r="B1414" i="27" l="1"/>
  <c r="C1414" i="27"/>
  <c r="E1414" i="27"/>
  <c r="D1414" i="27"/>
  <c r="F1415" i="27"/>
  <c r="H1415" i="27"/>
  <c r="K1415" i="27"/>
  <c r="A1416" i="27"/>
  <c r="C1415" i="27" l="1"/>
  <c r="B1415" i="27"/>
  <c r="E1415" i="27"/>
  <c r="D1415" i="27"/>
  <c r="F1416" i="27"/>
  <c r="H1416" i="27"/>
  <c r="A1417" i="27"/>
  <c r="K1416" i="27"/>
  <c r="B1416" i="27" l="1"/>
  <c r="C1416" i="27"/>
  <c r="E1416" i="27"/>
  <c r="D1416" i="27"/>
  <c r="F1417" i="27"/>
  <c r="H1417" i="27"/>
  <c r="A1418" i="27"/>
  <c r="K1417" i="27"/>
  <c r="C1417" i="27" l="1"/>
  <c r="B1417" i="27"/>
  <c r="E1417" i="27"/>
  <c r="D1417" i="27"/>
  <c r="F1418" i="27"/>
  <c r="H1418" i="27"/>
  <c r="A1419" i="27"/>
  <c r="K1418" i="27"/>
  <c r="B1418" i="27" l="1"/>
  <c r="C1418" i="27"/>
  <c r="E1418" i="27"/>
  <c r="D1418" i="27"/>
  <c r="F1419" i="27"/>
  <c r="H1419" i="27"/>
  <c r="A1420" i="27"/>
  <c r="K1419" i="27"/>
  <c r="C1419" i="27" l="1"/>
  <c r="B1419" i="27"/>
  <c r="F1420" i="27"/>
  <c r="E1419" i="27"/>
  <c r="D1419" i="27"/>
  <c r="H1420" i="27"/>
  <c r="A1421" i="27"/>
  <c r="K1420" i="27"/>
  <c r="B1420" i="27" l="1"/>
  <c r="C1420" i="27"/>
  <c r="E1420" i="27"/>
  <c r="D1420" i="27"/>
  <c r="F1421" i="27"/>
  <c r="H1421" i="27"/>
  <c r="K1421" i="27"/>
  <c r="A1422" i="27"/>
  <c r="C1421" i="27" l="1"/>
  <c r="B1421" i="27"/>
  <c r="F1422" i="27"/>
  <c r="E1421" i="27"/>
  <c r="D1421" i="27"/>
  <c r="H1422" i="27"/>
  <c r="A1423" i="27"/>
  <c r="K1422" i="27"/>
  <c r="B1422" i="27" l="1"/>
  <c r="C1422" i="27"/>
  <c r="F1423" i="27"/>
  <c r="E1422" i="27"/>
  <c r="D1422" i="27"/>
  <c r="H1423" i="27"/>
  <c r="A1424" i="27"/>
  <c r="K1423" i="27"/>
  <c r="C1423" i="27" l="1"/>
  <c r="B1423" i="27"/>
  <c r="F1424" i="27"/>
  <c r="E1423" i="27"/>
  <c r="D1423" i="27"/>
  <c r="H1424" i="27"/>
  <c r="A1425" i="27"/>
  <c r="K1424" i="27"/>
  <c r="B1424" i="27" l="1"/>
  <c r="C1424" i="27"/>
  <c r="F1425" i="27"/>
  <c r="E1424" i="27"/>
  <c r="D1424" i="27"/>
  <c r="H1425" i="27"/>
  <c r="A1426" i="27"/>
  <c r="K1425" i="27"/>
  <c r="C1425" i="27" l="1"/>
  <c r="B1425" i="27"/>
  <c r="E1425" i="27"/>
  <c r="D1425" i="27"/>
  <c r="F1426" i="27"/>
  <c r="H1426" i="27"/>
  <c r="A1427" i="27"/>
  <c r="K1426" i="27"/>
  <c r="B1426" i="27" l="1"/>
  <c r="C1426" i="27"/>
  <c r="E1426" i="27"/>
  <c r="D1426" i="27"/>
  <c r="F1427" i="27"/>
  <c r="H1427" i="27"/>
  <c r="A1428" i="27"/>
  <c r="K1427" i="27"/>
  <c r="C1427" i="27" l="1"/>
  <c r="B1427" i="27"/>
  <c r="E1427" i="27"/>
  <c r="D1427" i="27"/>
  <c r="F1428" i="27"/>
  <c r="H1428" i="27"/>
  <c r="K1428" i="27"/>
  <c r="A1429" i="27"/>
  <c r="B1428" i="27" l="1"/>
  <c r="C1428" i="27"/>
  <c r="E1428" i="27"/>
  <c r="D1428" i="27"/>
  <c r="F1429" i="27"/>
  <c r="H1429" i="27"/>
  <c r="K1429" i="27"/>
  <c r="A1430" i="27"/>
  <c r="C1429" i="27" l="1"/>
  <c r="B1429" i="27"/>
  <c r="E1429" i="27"/>
  <c r="D1429" i="27"/>
  <c r="F1430" i="27"/>
  <c r="H1430" i="27"/>
  <c r="K1430" i="27"/>
  <c r="A1431" i="27"/>
  <c r="B1430" i="27" l="1"/>
  <c r="C1430" i="27"/>
  <c r="F1431" i="27"/>
  <c r="E1430" i="27"/>
  <c r="D1430" i="27"/>
  <c r="H1431" i="27"/>
  <c r="K1431" i="27"/>
  <c r="A1432" i="27"/>
  <c r="C1431" i="27" l="1"/>
  <c r="B1431" i="27"/>
  <c r="E1431" i="27"/>
  <c r="D1431" i="27"/>
  <c r="F1432" i="27"/>
  <c r="H1432" i="27"/>
  <c r="A1433" i="27"/>
  <c r="K1432" i="27"/>
  <c r="B1432" i="27" l="1"/>
  <c r="C1432" i="27"/>
  <c r="F1433" i="27"/>
  <c r="E1432" i="27"/>
  <c r="D1432" i="27"/>
  <c r="H1433" i="27"/>
  <c r="A1434" i="27"/>
  <c r="K1433" i="27"/>
  <c r="C1433" i="27" l="1"/>
  <c r="B1433" i="27"/>
  <c r="E1433" i="27"/>
  <c r="D1433" i="27"/>
  <c r="F1434" i="27"/>
  <c r="H1434" i="27"/>
  <c r="K1434" i="27"/>
  <c r="A1435" i="27"/>
  <c r="B1434" i="27" l="1"/>
  <c r="C1434" i="27"/>
  <c r="E1434" i="27"/>
  <c r="D1434" i="27"/>
  <c r="F1435" i="27"/>
  <c r="H1435" i="27"/>
  <c r="K1435" i="27"/>
  <c r="A1436" i="27"/>
  <c r="C1435" i="27" l="1"/>
  <c r="B1435" i="27"/>
  <c r="F1436" i="27"/>
  <c r="E1435" i="27"/>
  <c r="D1435" i="27"/>
  <c r="H1436" i="27"/>
  <c r="K1436" i="27"/>
  <c r="A1437" i="27"/>
  <c r="B1436" i="27" l="1"/>
  <c r="C1436" i="27"/>
  <c r="E1436" i="27"/>
  <c r="D1436" i="27"/>
  <c r="F1437" i="27"/>
  <c r="H1437" i="27"/>
  <c r="A1438" i="27"/>
  <c r="K1437" i="27"/>
  <c r="C1437" i="27" l="1"/>
  <c r="B1437" i="27"/>
  <c r="E1437" i="27"/>
  <c r="D1437" i="27"/>
  <c r="F1438" i="27"/>
  <c r="H1438" i="27"/>
  <c r="K1438" i="27"/>
  <c r="A1439" i="27"/>
  <c r="B1438" i="27" l="1"/>
  <c r="C1438" i="27"/>
  <c r="F1439" i="27"/>
  <c r="E1438" i="27"/>
  <c r="D1438" i="27"/>
  <c r="H1439" i="27"/>
  <c r="A1440" i="27"/>
  <c r="K1439" i="27"/>
  <c r="C1439" i="27" l="1"/>
  <c r="B1439" i="27"/>
  <c r="F1440" i="27"/>
  <c r="E1439" i="27"/>
  <c r="D1439" i="27"/>
  <c r="H1440" i="27"/>
  <c r="A1441" i="27"/>
  <c r="K1440" i="27"/>
  <c r="B1440" i="27" l="1"/>
  <c r="C1440" i="27"/>
  <c r="E1440" i="27"/>
  <c r="D1440" i="27"/>
  <c r="F1441" i="27"/>
  <c r="H1441" i="27"/>
  <c r="K1441" i="27"/>
  <c r="A1442" i="27"/>
  <c r="C1441" i="27" l="1"/>
  <c r="B1441" i="27"/>
  <c r="E1441" i="27"/>
  <c r="D1441" i="27"/>
  <c r="F1442" i="27"/>
  <c r="H1442" i="27"/>
  <c r="A1443" i="27"/>
  <c r="K1442" i="27"/>
  <c r="B1442" i="27" l="1"/>
  <c r="C1442" i="27"/>
  <c r="F1443" i="27"/>
  <c r="E1442" i="27"/>
  <c r="D1442" i="27"/>
  <c r="H1443" i="27"/>
  <c r="K1443" i="27"/>
  <c r="A1444" i="27"/>
  <c r="C1443" i="27" l="1"/>
  <c r="B1443" i="27"/>
  <c r="F1444" i="27"/>
  <c r="E1443" i="27"/>
  <c r="D1443" i="27"/>
  <c r="H1444" i="27"/>
  <c r="A1445" i="27"/>
  <c r="K1444" i="27"/>
  <c r="B1444" i="27" l="1"/>
  <c r="C1444" i="27"/>
  <c r="E1444" i="27"/>
  <c r="D1444" i="27"/>
  <c r="F1445" i="27"/>
  <c r="H1445" i="27"/>
  <c r="A1446" i="27"/>
  <c r="K1445" i="27"/>
  <c r="C1445" i="27" l="1"/>
  <c r="B1445" i="27"/>
  <c r="E1445" i="27"/>
  <c r="D1445" i="27"/>
  <c r="F1446" i="27"/>
  <c r="H1446" i="27"/>
  <c r="A1447" i="27"/>
  <c r="K1446" i="27"/>
  <c r="B1446" i="27" l="1"/>
  <c r="C1446" i="27"/>
  <c r="E1446" i="27"/>
  <c r="D1446" i="27"/>
  <c r="F1447" i="27"/>
  <c r="H1447" i="27"/>
  <c r="K1447" i="27"/>
  <c r="A1448" i="27"/>
  <c r="C1447" i="27" l="1"/>
  <c r="B1447" i="27"/>
  <c r="E1447" i="27"/>
  <c r="D1447" i="27"/>
  <c r="F1448" i="27"/>
  <c r="H1448" i="27"/>
  <c r="K1448" i="27"/>
  <c r="A1449" i="27"/>
  <c r="B1448" i="27" l="1"/>
  <c r="C1448" i="27"/>
  <c r="E1448" i="27"/>
  <c r="D1448" i="27"/>
  <c r="F1449" i="27"/>
  <c r="H1449" i="27"/>
  <c r="A1450" i="27"/>
  <c r="K1449" i="27"/>
  <c r="C1449" i="27" l="1"/>
  <c r="B1449" i="27"/>
  <c r="E1449" i="27"/>
  <c r="D1449" i="27"/>
  <c r="F1450" i="27"/>
  <c r="H1450" i="27"/>
  <c r="A1451" i="27"/>
  <c r="K1450" i="27"/>
  <c r="B1450" i="27" l="1"/>
  <c r="C1450" i="27"/>
  <c r="E1450" i="27"/>
  <c r="D1450" i="27"/>
  <c r="F1451" i="27"/>
  <c r="H1451" i="27"/>
  <c r="A1452" i="27"/>
  <c r="K1451" i="27"/>
  <c r="C1451" i="27" l="1"/>
  <c r="B1451" i="27"/>
  <c r="E1451" i="27"/>
  <c r="D1451" i="27"/>
  <c r="F1452" i="27"/>
  <c r="H1452" i="27"/>
  <c r="A1453" i="27"/>
  <c r="K1452" i="27"/>
  <c r="B1452" i="27" l="1"/>
  <c r="C1452" i="27"/>
  <c r="E1452" i="27"/>
  <c r="D1452" i="27"/>
  <c r="F1453" i="27"/>
  <c r="H1453" i="27"/>
  <c r="A1454" i="27"/>
  <c r="K1453" i="27"/>
  <c r="C1453" i="27" l="1"/>
  <c r="B1453" i="27"/>
  <c r="E1453" i="27"/>
  <c r="D1453" i="27"/>
  <c r="F1454" i="27"/>
  <c r="H1454" i="27"/>
  <c r="K1454" i="27"/>
  <c r="A1455" i="27"/>
  <c r="B1454" i="27" l="1"/>
  <c r="C1454" i="27"/>
  <c r="E1454" i="27"/>
  <c r="D1454" i="27"/>
  <c r="F1455" i="27"/>
  <c r="H1455" i="27"/>
  <c r="A1456" i="27"/>
  <c r="K1455" i="27"/>
  <c r="C1455" i="27" l="1"/>
  <c r="B1455" i="27"/>
  <c r="E1455" i="27"/>
  <c r="D1455" i="27"/>
  <c r="F1456" i="27"/>
  <c r="H1456" i="27"/>
  <c r="A1457" i="27"/>
  <c r="K1456" i="27"/>
  <c r="B1456" i="27" l="1"/>
  <c r="C1456" i="27"/>
  <c r="E1456" i="27"/>
  <c r="D1456" i="27"/>
  <c r="F1457" i="27"/>
  <c r="H1457" i="27"/>
  <c r="K1457" i="27"/>
  <c r="A1458" i="27"/>
  <c r="C1457" i="27" l="1"/>
  <c r="B1457" i="27"/>
  <c r="E1457" i="27"/>
  <c r="D1457" i="27"/>
  <c r="F1458" i="27"/>
  <c r="H1458" i="27"/>
  <c r="A1459" i="27"/>
  <c r="K1458" i="27"/>
  <c r="B1458" i="27" l="1"/>
  <c r="C1458" i="27"/>
  <c r="F1459" i="27"/>
  <c r="E1458" i="27"/>
  <c r="D1458" i="27"/>
  <c r="H1459" i="27"/>
  <c r="K1459" i="27"/>
  <c r="A1460" i="27"/>
  <c r="C1459" i="27" l="1"/>
  <c r="B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C1463" i="27" l="1"/>
  <c r="B1463" i="27"/>
  <c r="E1463" i="27"/>
  <c r="D1463" i="27"/>
  <c r="F1464" i="27"/>
  <c r="H1464" i="27"/>
  <c r="A1465" i="27"/>
  <c r="K1464" i="27"/>
  <c r="B1464" i="27" l="1"/>
  <c r="C1464" i="27"/>
  <c r="E1464" i="27"/>
  <c r="D1464" i="27"/>
  <c r="F1465" i="27"/>
  <c r="H1465" i="27"/>
  <c r="A1466" i="27"/>
  <c r="K1465" i="27"/>
  <c r="C1465" i="27" l="1"/>
  <c r="B1465" i="27"/>
  <c r="E1465" i="27"/>
  <c r="D1465" i="27"/>
  <c r="F1466" i="27"/>
  <c r="H1466" i="27"/>
  <c r="K1466" i="27"/>
  <c r="A1467" i="27"/>
  <c r="B1466" i="27" l="1"/>
  <c r="C1466" i="27"/>
  <c r="F1467" i="27"/>
  <c r="E1466" i="27"/>
  <c r="D1466" i="27"/>
  <c r="H1467" i="27"/>
  <c r="A1468" i="27"/>
  <c r="K1467" i="27"/>
  <c r="C1467" i="27" l="1"/>
  <c r="B1467" i="27"/>
  <c r="F1468" i="27"/>
  <c r="E1467" i="27"/>
  <c r="D1467" i="27"/>
  <c r="H1468" i="27"/>
  <c r="K1468" i="27"/>
  <c r="A1469" i="27"/>
  <c r="B1468" i="27" l="1"/>
  <c r="C1468" i="27"/>
  <c r="F1469" i="27"/>
  <c r="E1468" i="27"/>
  <c r="D1468" i="27"/>
  <c r="H1469" i="27"/>
  <c r="A1470" i="27"/>
  <c r="K1469" i="27"/>
  <c r="C1469" i="27" l="1"/>
  <c r="B1469" i="27"/>
  <c r="E1469" i="27"/>
  <c r="D1469" i="27"/>
  <c r="F1470" i="27"/>
  <c r="H1470" i="27"/>
  <c r="A1471" i="27"/>
  <c r="K1470" i="27"/>
  <c r="B1470" i="27" l="1"/>
  <c r="C1470" i="27"/>
  <c r="F1471" i="27"/>
  <c r="E1470" i="27"/>
  <c r="D1470" i="27"/>
  <c r="H1471" i="27"/>
  <c r="A1472" i="27"/>
  <c r="K1471" i="27"/>
  <c r="C1471" i="27" l="1"/>
  <c r="B1471" i="27"/>
  <c r="F1472" i="27"/>
  <c r="E1471" i="27"/>
  <c r="D1471" i="27"/>
  <c r="H1472" i="27"/>
  <c r="A1473" i="27"/>
  <c r="K1472" i="27"/>
  <c r="B1472" i="27" l="1"/>
  <c r="C1472" i="27"/>
  <c r="E1472" i="27"/>
  <c r="D1472" i="27"/>
  <c r="F1473" i="27"/>
  <c r="H1473" i="27"/>
  <c r="K1473" i="27"/>
  <c r="A1474" i="27"/>
  <c r="C1473" i="27" l="1"/>
  <c r="B1473" i="27"/>
  <c r="F1474" i="27"/>
  <c r="E1473" i="27"/>
  <c r="D1473" i="27"/>
  <c r="H1474" i="27"/>
  <c r="A1475" i="27"/>
  <c r="K1474" i="27"/>
  <c r="B1474" i="27" l="1"/>
  <c r="C1474" i="27"/>
  <c r="F1475" i="27"/>
  <c r="E1474" i="27"/>
  <c r="D1474" i="27"/>
  <c r="H1475" i="27"/>
  <c r="K1475" i="27"/>
  <c r="A1476" i="27"/>
  <c r="C1475" i="27" l="1"/>
  <c r="B1475" i="27"/>
  <c r="F1476" i="27"/>
  <c r="E1475" i="27"/>
  <c r="D1475" i="27"/>
  <c r="H1476" i="27"/>
  <c r="K1476" i="27"/>
  <c r="A1477" i="27"/>
  <c r="B1476" i="27" l="1"/>
  <c r="C1476" i="27"/>
  <c r="F1477" i="27"/>
  <c r="E1476" i="27"/>
  <c r="D1476" i="27"/>
  <c r="H1477" i="27"/>
  <c r="A1478" i="27"/>
  <c r="K1477" i="27"/>
  <c r="C1477" i="27" l="1"/>
  <c r="B1477" i="27"/>
  <c r="F1478" i="27"/>
  <c r="E1477" i="27"/>
  <c r="D1477" i="27"/>
  <c r="H1478" i="27"/>
  <c r="K1478" i="27"/>
  <c r="A1479" i="27"/>
  <c r="B1478" i="27" l="1"/>
  <c r="C1478" i="27"/>
  <c r="F1479" i="27"/>
  <c r="E1478" i="27"/>
  <c r="D1478" i="27"/>
  <c r="H1479" i="27"/>
  <c r="K1479" i="27"/>
  <c r="A1480" i="27"/>
  <c r="C1479" i="27" l="1"/>
  <c r="B1479" i="27"/>
  <c r="F1480" i="27"/>
  <c r="E1479" i="27"/>
  <c r="D1479" i="27"/>
  <c r="H1480" i="27"/>
  <c r="A1481" i="27"/>
  <c r="K1480" i="27"/>
  <c r="B1480" i="27" l="1"/>
  <c r="C1480" i="27"/>
  <c r="E1480" i="27"/>
  <c r="D1480" i="27"/>
  <c r="F1481" i="27"/>
  <c r="H1481" i="27"/>
  <c r="A1482" i="27"/>
  <c r="K1481" i="27"/>
  <c r="C1481" i="27" l="1"/>
  <c r="B1481" i="27"/>
  <c r="E1481" i="27"/>
  <c r="D1481" i="27"/>
  <c r="F1482" i="27"/>
  <c r="H1482" i="27"/>
  <c r="A1483" i="27"/>
  <c r="K1482" i="27"/>
  <c r="B1482" i="27" l="1"/>
  <c r="C1482" i="27"/>
  <c r="F1483" i="27"/>
  <c r="E1482" i="27"/>
  <c r="D1482" i="27"/>
  <c r="H1483" i="27"/>
  <c r="A1484" i="27"/>
  <c r="K1483" i="27"/>
  <c r="C1483" i="27" l="1"/>
  <c r="B1483" i="27"/>
  <c r="E1483" i="27"/>
  <c r="D1483" i="27"/>
  <c r="F1484" i="27"/>
  <c r="H1484" i="27"/>
  <c r="A1485" i="27"/>
  <c r="K1484" i="27"/>
  <c r="B1484" i="27" l="1"/>
  <c r="C1484" i="27"/>
  <c r="E1484" i="27"/>
  <c r="D1484" i="27"/>
  <c r="F1485" i="27"/>
  <c r="H1485" i="27"/>
  <c r="A1486" i="27"/>
  <c r="K1485" i="27"/>
  <c r="C1485" i="27" l="1"/>
  <c r="B1485" i="27"/>
  <c r="E1485" i="27"/>
  <c r="D1485" i="27"/>
  <c r="F1486" i="27"/>
  <c r="H1486" i="27"/>
  <c r="K1486" i="27"/>
  <c r="A1487" i="27"/>
  <c r="B1486" i="27" l="1"/>
  <c r="C1486" i="27"/>
  <c r="E1486" i="27"/>
  <c r="D1486" i="27"/>
  <c r="F1487" i="27"/>
  <c r="H1487" i="27"/>
  <c r="A1488" i="27"/>
  <c r="K1487" i="27"/>
  <c r="C1487" i="27" l="1"/>
  <c r="B1487" i="27"/>
  <c r="F1488" i="27"/>
  <c r="E1487" i="27"/>
  <c r="D1487" i="27"/>
  <c r="H1488" i="27"/>
  <c r="A1489" i="27"/>
  <c r="K1488" i="27"/>
  <c r="B1488" i="27" l="1"/>
  <c r="C1488" i="27"/>
  <c r="E1488" i="27"/>
  <c r="D1488" i="27"/>
  <c r="F1489" i="27"/>
  <c r="H1489" i="27"/>
  <c r="A1490" i="27"/>
  <c r="K1489" i="27"/>
  <c r="C1489" i="27" l="1"/>
  <c r="B1489" i="27"/>
  <c r="F1490" i="27"/>
  <c r="E1489" i="27"/>
  <c r="D1489" i="27"/>
  <c r="H1490" i="27"/>
  <c r="A1491" i="27"/>
  <c r="K1490" i="27"/>
  <c r="C1490" i="27" l="1"/>
  <c r="B1490" i="27"/>
  <c r="E1490" i="27"/>
  <c r="D1490" i="27"/>
  <c r="F1491" i="27"/>
  <c r="H1491" i="27"/>
  <c r="K1491" i="27"/>
  <c r="A1492" i="27"/>
  <c r="C1491" i="27" l="1"/>
  <c r="B1491" i="27"/>
  <c r="F1492" i="27"/>
  <c r="E1491" i="27"/>
  <c r="D1491" i="27"/>
  <c r="H1492" i="27"/>
  <c r="A1493" i="27"/>
  <c r="K1492" i="27"/>
  <c r="C1492" i="27" l="1"/>
  <c r="B1492" i="27"/>
  <c r="E1492" i="27"/>
  <c r="D1492" i="27"/>
  <c r="F1493" i="27"/>
  <c r="H1493" i="27"/>
  <c r="A1494" i="27"/>
  <c r="K1493" i="27"/>
  <c r="C1493" i="27" l="1"/>
  <c r="B1493" i="27"/>
  <c r="E1493" i="27"/>
  <c r="D1493" i="27"/>
  <c r="F1494" i="27"/>
  <c r="H1494" i="27"/>
  <c r="A1495" i="27"/>
  <c r="K1494" i="27"/>
  <c r="B1494" i="27" l="1"/>
  <c r="C1494" i="27"/>
  <c r="E1494" i="27"/>
  <c r="D1494" i="27"/>
  <c r="F1495" i="27"/>
  <c r="H1495" i="27"/>
  <c r="K1495" i="27"/>
  <c r="A1496" i="27"/>
  <c r="C1495" i="27" l="1"/>
  <c r="B1495" i="27"/>
  <c r="F1496" i="27"/>
  <c r="E1495" i="27"/>
  <c r="D1495" i="27"/>
  <c r="H1496" i="27"/>
  <c r="A1497" i="27"/>
  <c r="K1496" i="27"/>
  <c r="B1496" i="27" l="1"/>
  <c r="C1496" i="27"/>
  <c r="E1496" i="27"/>
  <c r="D1496" i="27"/>
  <c r="F1497" i="27"/>
  <c r="H1497" i="27"/>
  <c r="A1498" i="27"/>
  <c r="K1497" i="27"/>
  <c r="C1497" i="27" l="1"/>
  <c r="B1497" i="27"/>
  <c r="E1497" i="27"/>
  <c r="D1497" i="27"/>
  <c r="F1498" i="27"/>
  <c r="H1498" i="27"/>
  <c r="A1499" i="27"/>
  <c r="K1498" i="27"/>
  <c r="C1498" i="27" l="1"/>
  <c r="B1498" i="27"/>
  <c r="E1498" i="27"/>
  <c r="D1498" i="27"/>
  <c r="F1499" i="27"/>
  <c r="H1499" i="27"/>
  <c r="A1500" i="27"/>
  <c r="K1499" i="27"/>
  <c r="C1499" i="27" l="1"/>
  <c r="B1499" i="27"/>
  <c r="E1499" i="27"/>
  <c r="D1499" i="27"/>
  <c r="F1500" i="27"/>
  <c r="H1500" i="27"/>
  <c r="A1501" i="27"/>
  <c r="K1500" i="27"/>
  <c r="C1500" i="27" l="1"/>
  <c r="B1500" i="27"/>
  <c r="F1501" i="27"/>
  <c r="E1500" i="27"/>
  <c r="D1500" i="27"/>
  <c r="H1501" i="27"/>
  <c r="A1502" i="27"/>
  <c r="K1501" i="27"/>
  <c r="C1501" i="27" l="1"/>
  <c r="B1501" i="27"/>
  <c r="E1501" i="27"/>
  <c r="D1501" i="27"/>
  <c r="F1502" i="27"/>
  <c r="H1502" i="27"/>
  <c r="K1502" i="27"/>
  <c r="A1503" i="27"/>
  <c r="B1502" i="27" l="1"/>
  <c r="C1502" i="27"/>
  <c r="E1502" i="27"/>
  <c r="D1502" i="27"/>
  <c r="F1503" i="27"/>
  <c r="H1503" i="27"/>
  <c r="A1504" i="27"/>
  <c r="K1503" i="27"/>
  <c r="C1503" i="27" l="1"/>
  <c r="B1503" i="27"/>
  <c r="F1504" i="27"/>
  <c r="E1503" i="27"/>
  <c r="D1503" i="27"/>
  <c r="H1504" i="27"/>
  <c r="A1505" i="27"/>
  <c r="K1504" i="27"/>
  <c r="B1504" i="27" l="1"/>
  <c r="C1504" i="27"/>
  <c r="E1504" i="27"/>
  <c r="D1504" i="27"/>
  <c r="F1505" i="27"/>
  <c r="H1505" i="27"/>
  <c r="A1506" i="27"/>
  <c r="K1505" i="27"/>
  <c r="C1505" i="27" l="1"/>
  <c r="B1505" i="27"/>
  <c r="E1505" i="27"/>
  <c r="D1505" i="27"/>
  <c r="F1506" i="27"/>
  <c r="H1506" i="27"/>
  <c r="A1507" i="27"/>
  <c r="K1506" i="27"/>
  <c r="C1506" i="27" l="1"/>
  <c r="B1506" i="27"/>
  <c r="E1506" i="27"/>
  <c r="D1506" i="27"/>
  <c r="F1507" i="27"/>
  <c r="H1507" i="27"/>
  <c r="K1507" i="27"/>
  <c r="A1508" i="27"/>
  <c r="C1507" i="27" l="1"/>
  <c r="B1507" i="27"/>
  <c r="E1507" i="27"/>
  <c r="D1507" i="27"/>
  <c r="F1508" i="27"/>
  <c r="H1508" i="27"/>
  <c r="A1509" i="27"/>
  <c r="K1508" i="27"/>
  <c r="C1508" i="27" l="1"/>
  <c r="B1508" i="27"/>
  <c r="E1508" i="27"/>
  <c r="D1508" i="27"/>
  <c r="F1509" i="27"/>
  <c r="H1509" i="27"/>
  <c r="A1510" i="27"/>
  <c r="K1509" i="27"/>
  <c r="C1509" i="27" l="1"/>
  <c r="B1509" i="27"/>
  <c r="E1509" i="27"/>
  <c r="D1509" i="27"/>
  <c r="F1510" i="27"/>
  <c r="H1510" i="27"/>
  <c r="K1510" i="27"/>
  <c r="A1511" i="27"/>
  <c r="B1510" i="27" l="1"/>
  <c r="C1510" i="27"/>
  <c r="E1510" i="27"/>
  <c r="D1510" i="27"/>
  <c r="F1511" i="27"/>
  <c r="H1511" i="27"/>
  <c r="K1511" i="27"/>
  <c r="A1512" i="27"/>
  <c r="C1511" i="27" l="1"/>
  <c r="B1511" i="27"/>
  <c r="E1511" i="27"/>
  <c r="D1511" i="27"/>
  <c r="F1512" i="27"/>
  <c r="H1512" i="27"/>
  <c r="A1513" i="27"/>
  <c r="K1512" i="27"/>
  <c r="B1512" i="27" l="1"/>
  <c r="C1512" i="27"/>
  <c r="E1512" i="27"/>
  <c r="D1512" i="27"/>
  <c r="F1513" i="27"/>
  <c r="H1513" i="27"/>
  <c r="K1513" i="27"/>
  <c r="A1514" i="27"/>
  <c r="C1513" i="27" l="1"/>
  <c r="B1513" i="27"/>
  <c r="F1514" i="27"/>
  <c r="E1513" i="27"/>
  <c r="D1513" i="27"/>
  <c r="H1514" i="27"/>
  <c r="A1515" i="27"/>
  <c r="K1514" i="27"/>
  <c r="C1514" i="27" l="1"/>
  <c r="B1514" i="27"/>
  <c r="E1514" i="27"/>
  <c r="D1514" i="27"/>
  <c r="F1515" i="27"/>
  <c r="H1515" i="27"/>
  <c r="K1515" i="27"/>
  <c r="A1516" i="27"/>
  <c r="C1515" i="27" l="1"/>
  <c r="B1515" i="27"/>
  <c r="E1515" i="27"/>
  <c r="D1515" i="27"/>
  <c r="F1516" i="27"/>
  <c r="H1516" i="27"/>
  <c r="A1517" i="27"/>
  <c r="K1516" i="27"/>
  <c r="C1516" i="27" l="1"/>
  <c r="B1516" i="27"/>
  <c r="E1516" i="27"/>
  <c r="D1516" i="27"/>
  <c r="F1517" i="27"/>
  <c r="H1517" i="27"/>
  <c r="A1518" i="27"/>
  <c r="K1517" i="27"/>
  <c r="C1517" i="27" l="1"/>
  <c r="B1517" i="27"/>
  <c r="F1518" i="27"/>
  <c r="E1517" i="27"/>
  <c r="D1517" i="27"/>
  <c r="H1518" i="27"/>
  <c r="A1519" i="27"/>
  <c r="K1518" i="27"/>
  <c r="D1518" i="27" l="1"/>
  <c r="B1518" i="27"/>
  <c r="C1518" i="27"/>
  <c r="F1519" i="27"/>
  <c r="H1519" i="27"/>
  <c r="A1520" i="27"/>
  <c r="K1519" i="27"/>
  <c r="E1518" i="27"/>
  <c r="C1519" i="27" l="1"/>
  <c r="B1519" i="27"/>
  <c r="E1519" i="27"/>
  <c r="D1519" i="27"/>
  <c r="F1520" i="27"/>
  <c r="H1520" i="27"/>
  <c r="A1521" i="27"/>
  <c r="K1520" i="27"/>
  <c r="D1520" i="27" l="1"/>
  <c r="B1520" i="27"/>
  <c r="C1520" i="27"/>
  <c r="F1521" i="27"/>
  <c r="E1520" i="27"/>
  <c r="H1521" i="27"/>
  <c r="A1522" i="27"/>
  <c r="K1521" i="27"/>
  <c r="C1521" i="27" l="1"/>
  <c r="B1521" i="27"/>
  <c r="E1521" i="27"/>
  <c r="D1521" i="27"/>
  <c r="F1522" i="27"/>
  <c r="H1522" i="27"/>
  <c r="A1523" i="27"/>
  <c r="K1522" i="27"/>
  <c r="D1522" i="27" l="1"/>
  <c r="C1522" i="27"/>
  <c r="B1522" i="27"/>
  <c r="F1523" i="27"/>
  <c r="E1522" i="27"/>
  <c r="H1523" i="27"/>
  <c r="A1524" i="27"/>
  <c r="F1524" i="27" l="1"/>
  <c r="E1523" i="27"/>
  <c r="D1523" i="27"/>
  <c r="K1524" i="27"/>
  <c r="H1524" i="27"/>
  <c r="A1525" i="27"/>
  <c r="D1524" i="27" l="1"/>
  <c r="C1524" i="27"/>
  <c r="B1524" i="27"/>
  <c r="F1525" i="27"/>
  <c r="H1525" i="27"/>
  <c r="K1525" i="27"/>
  <c r="A1526" i="27"/>
  <c r="E1524" i="27"/>
  <c r="C1525" i="27" l="1"/>
  <c r="B1525" i="27"/>
  <c r="F1526" i="27"/>
  <c r="E1525" i="27"/>
  <c r="D1525" i="27"/>
  <c r="K1526" i="27"/>
  <c r="H1526" i="27"/>
  <c r="A1527" i="27"/>
  <c r="D1526" i="27" l="1"/>
  <c r="B1526" i="27"/>
  <c r="C1526" i="27"/>
  <c r="F1527" i="27"/>
  <c r="H1527" i="27"/>
  <c r="K1527" i="27"/>
  <c r="A1528" i="27"/>
  <c r="E1526" i="27"/>
  <c r="C1527" i="27" l="1"/>
  <c r="B1527" i="27"/>
  <c r="F1528" i="27"/>
  <c r="E1527" i="27"/>
  <c r="D1527" i="27"/>
  <c r="H1528" i="27"/>
  <c r="K1528" i="27"/>
  <c r="A1529" i="27"/>
  <c r="B1528" i="27" l="1"/>
  <c r="C1528" i="27"/>
  <c r="F1529" i="27"/>
  <c r="E1528" i="27"/>
  <c r="D1528" i="27"/>
  <c r="H1529" i="27"/>
  <c r="K1529" i="27"/>
  <c r="A1530" i="27"/>
  <c r="C1529" i="27" l="1"/>
  <c r="B1529" i="27"/>
  <c r="F1530" i="27"/>
  <c r="E1529" i="27"/>
  <c r="D1529" i="27"/>
  <c r="K1530" i="27"/>
  <c r="H1530" i="27"/>
  <c r="A1531" i="27"/>
  <c r="C1530" i="27" l="1"/>
  <c r="B1530" i="27"/>
  <c r="F1531" i="27"/>
  <c r="E1530" i="27"/>
  <c r="D1530" i="27"/>
  <c r="K1531" i="27"/>
  <c r="H1531" i="27"/>
  <c r="A1532" i="27"/>
  <c r="C1531" i="27" l="1"/>
  <c r="B1531" i="27"/>
  <c r="F1532" i="27"/>
  <c r="E1531" i="27"/>
  <c r="D1531" i="27"/>
  <c r="K1532" i="27"/>
  <c r="H1532" i="27"/>
  <c r="A1533" i="27"/>
  <c r="C1532" i="27" l="1"/>
  <c r="B1532" i="27"/>
  <c r="F1533" i="27"/>
  <c r="E1532" i="27"/>
  <c r="D1532" i="27"/>
  <c r="H1533" i="27"/>
  <c r="K1533" i="27"/>
  <c r="A1534" i="27"/>
  <c r="C1533" i="27" l="1"/>
  <c r="B1533" i="27"/>
  <c r="F1534" i="27"/>
  <c r="E1533" i="27"/>
  <c r="D1533" i="27"/>
  <c r="H1534" i="27"/>
  <c r="K1534" i="27"/>
  <c r="A1535" i="27"/>
  <c r="B1534" i="27" l="1"/>
  <c r="C1534" i="27"/>
  <c r="F1535" i="27"/>
  <c r="E1534" i="27"/>
  <c r="D1534" i="27"/>
  <c r="H1535" i="27"/>
  <c r="K1535" i="27"/>
  <c r="A1536" i="27"/>
  <c r="C1535" i="27" l="1"/>
  <c r="B1535" i="27"/>
  <c r="F1536" i="27"/>
  <c r="E1535" i="27"/>
  <c r="D1535" i="27"/>
  <c r="H1536" i="27"/>
  <c r="K1536" i="27"/>
  <c r="A1537" i="27"/>
  <c r="B1536" i="27" l="1"/>
  <c r="C1536" i="27"/>
  <c r="F1537" i="27"/>
  <c r="E1536" i="27"/>
  <c r="D1536" i="27"/>
  <c r="H1537" i="27"/>
  <c r="K1537" i="27"/>
  <c r="A1538" i="27"/>
  <c r="C1537" i="27" l="1"/>
  <c r="B1537" i="27"/>
  <c r="F1538" i="27"/>
  <c r="E1537" i="27"/>
  <c r="D1537" i="27"/>
  <c r="K1538" i="27"/>
  <c r="H1538" i="27"/>
  <c r="A1539" i="27"/>
  <c r="C1538" i="27" l="1"/>
  <c r="B1538" i="27"/>
  <c r="F1539" i="27"/>
  <c r="E1538" i="27"/>
  <c r="D1538" i="27"/>
  <c r="K1539" i="27"/>
  <c r="H1539" i="27"/>
  <c r="A1540" i="27"/>
  <c r="C1539" i="27" l="1"/>
  <c r="B1539" i="27"/>
  <c r="F1540" i="27"/>
  <c r="E1539" i="27"/>
  <c r="D1539" i="27"/>
  <c r="K1540" i="27"/>
  <c r="H1540" i="27"/>
  <c r="A1541" i="27"/>
  <c r="C1540" i="27" l="1"/>
  <c r="B1540" i="27"/>
  <c r="F1541" i="27"/>
  <c r="E1540" i="27"/>
  <c r="D1540" i="27"/>
  <c r="K1541" i="27"/>
  <c r="H1541" i="27"/>
  <c r="A1542" i="27"/>
  <c r="C1541" i="27" l="1"/>
  <c r="B1541" i="27"/>
  <c r="F1542" i="27"/>
  <c r="E1541" i="27"/>
  <c r="D1541" i="27"/>
  <c r="K1542" i="27"/>
  <c r="H1542" i="27"/>
  <c r="A1543" i="27"/>
  <c r="B1542" i="27" l="1"/>
  <c r="C1542" i="27"/>
  <c r="F1543" i="27"/>
  <c r="E1542" i="27"/>
  <c r="D1542" i="27"/>
  <c r="H1543" i="27"/>
  <c r="K1543" i="27"/>
  <c r="A1544" i="27"/>
  <c r="C1543" i="27" l="1"/>
  <c r="B1543" i="27"/>
  <c r="F1544" i="27"/>
  <c r="E1543" i="27"/>
  <c r="D1543" i="27"/>
  <c r="H1544" i="27"/>
  <c r="K1544" i="27"/>
  <c r="A1545" i="27"/>
  <c r="B1544" i="27" l="1"/>
  <c r="C1544" i="27"/>
  <c r="F1545" i="27"/>
  <c r="E1544" i="27"/>
  <c r="D1544" i="27"/>
  <c r="H1545" i="27"/>
  <c r="K1545" i="27"/>
  <c r="A1546" i="27"/>
  <c r="C1545" i="27" l="1"/>
  <c r="B1545" i="27"/>
  <c r="F1546" i="27"/>
  <c r="E1545" i="27"/>
  <c r="D1545" i="27"/>
  <c r="K1546" i="27"/>
  <c r="H1546" i="27"/>
  <c r="A1547" i="27"/>
  <c r="C1546" i="27" l="1"/>
  <c r="B1546" i="27"/>
  <c r="F1547" i="27"/>
  <c r="E1546" i="27"/>
  <c r="D1546" i="27"/>
  <c r="K1547" i="27"/>
  <c r="H1547" i="27"/>
  <c r="A1548" i="27"/>
  <c r="C1547" i="27" l="1"/>
  <c r="B1547" i="27"/>
  <c r="F1548" i="27"/>
  <c r="E1547" i="27"/>
  <c r="D1547" i="27"/>
  <c r="K1548" i="27"/>
  <c r="H1548" i="27"/>
  <c r="A1549" i="27"/>
  <c r="B1548" i="27" l="1"/>
  <c r="C1548" i="27"/>
  <c r="F1549" i="27"/>
  <c r="E1548" i="27"/>
  <c r="D1548" i="27"/>
  <c r="H1549" i="27"/>
  <c r="K1549" i="27"/>
  <c r="A1550" i="27"/>
  <c r="C1549" i="27" l="1"/>
  <c r="B1549" i="27"/>
  <c r="F1550" i="27"/>
  <c r="E1549" i="27"/>
  <c r="D1549" i="27"/>
  <c r="H1550" i="27"/>
  <c r="K1550" i="27"/>
  <c r="A1551" i="27"/>
  <c r="B1550" i="27" l="1"/>
  <c r="C1550" i="27"/>
  <c r="F1551" i="27"/>
  <c r="E1550" i="27"/>
  <c r="D1550" i="27"/>
  <c r="H1551" i="27"/>
  <c r="K1551" i="27"/>
  <c r="A1552" i="27"/>
  <c r="C1551" i="27" l="1"/>
  <c r="B1551" i="27"/>
  <c r="F1552" i="27"/>
  <c r="E1551" i="27"/>
  <c r="D1551" i="27"/>
  <c r="H1552" i="27"/>
  <c r="K1552" i="27"/>
  <c r="A1553" i="27"/>
  <c r="B1552" i="27" l="1"/>
  <c r="C1552" i="27"/>
  <c r="F1553" i="27"/>
  <c r="E1552" i="27"/>
  <c r="D1552" i="27"/>
  <c r="K1553" i="27"/>
  <c r="H1553" i="27"/>
  <c r="A1554" i="27"/>
  <c r="C1553" i="27" l="1"/>
  <c r="B1553" i="27"/>
  <c r="F1554" i="27"/>
  <c r="E1553" i="27"/>
  <c r="D1553" i="27"/>
  <c r="K1554" i="27"/>
  <c r="H1554" i="27"/>
  <c r="A1555" i="27"/>
  <c r="C1554" i="27" l="1"/>
  <c r="B1554" i="27"/>
  <c r="F1555" i="27"/>
  <c r="E1554" i="27"/>
  <c r="D1554" i="27"/>
  <c r="K1555" i="27"/>
  <c r="H1555" i="27"/>
  <c r="A1556" i="27"/>
  <c r="C1555" i="27" l="1"/>
  <c r="B1555" i="27"/>
  <c r="F1556" i="27"/>
  <c r="E1555" i="27"/>
  <c r="D1555" i="27"/>
  <c r="K1556" i="27"/>
  <c r="H1556" i="27"/>
  <c r="A1557" i="27"/>
  <c r="C1556" i="27" l="1"/>
  <c r="B1556" i="27"/>
  <c r="F1557" i="27"/>
  <c r="E1556" i="27"/>
  <c r="D1556" i="27"/>
  <c r="H1557" i="27"/>
  <c r="K1557" i="27"/>
  <c r="A1558" i="27"/>
  <c r="C1557" i="27" l="1"/>
  <c r="B1557" i="27"/>
  <c r="F1558" i="27"/>
  <c r="E1557" i="27"/>
  <c r="D1557" i="27"/>
  <c r="K1558" i="27"/>
  <c r="H1558" i="27"/>
  <c r="A1559" i="27"/>
  <c r="B1558" i="27" l="1"/>
  <c r="C1558" i="27"/>
  <c r="F1559" i="27"/>
  <c r="E1558" i="27"/>
  <c r="D1558" i="27"/>
  <c r="H1559" i="27"/>
  <c r="K1559" i="27"/>
  <c r="A1560" i="27"/>
  <c r="C1559" i="27" l="1"/>
  <c r="B1559" i="27"/>
  <c r="F1560" i="27"/>
  <c r="E1559" i="27"/>
  <c r="D1559" i="27"/>
  <c r="H1560" i="27"/>
  <c r="K1560" i="27"/>
  <c r="A1561" i="27"/>
  <c r="B1560" i="27" l="1"/>
  <c r="C1560" i="27"/>
  <c r="F1561" i="27"/>
  <c r="E1560" i="27"/>
  <c r="D1560" i="27"/>
  <c r="H1561" i="27"/>
  <c r="K1561" i="27"/>
  <c r="A1562" i="27"/>
  <c r="C1561" i="27" l="1"/>
  <c r="B1561" i="27"/>
  <c r="F1562" i="27"/>
  <c r="E1561" i="27"/>
  <c r="D1561" i="27"/>
  <c r="H1562" i="27"/>
  <c r="K1562" i="27"/>
  <c r="A1563" i="27"/>
  <c r="C1562" i="27" l="1"/>
  <c r="B1562" i="27"/>
  <c r="F1563" i="27"/>
  <c r="E1562" i="27"/>
  <c r="D1562" i="27"/>
  <c r="K1563" i="27"/>
  <c r="H1563" i="27"/>
  <c r="A1564" i="27"/>
  <c r="C1563" i="27" l="1"/>
  <c r="B1563" i="27"/>
  <c r="F1564" i="27"/>
  <c r="E1563" i="27"/>
  <c r="D1563" i="27"/>
  <c r="K1564" i="27"/>
  <c r="H1564" i="27"/>
  <c r="A1565" i="27"/>
  <c r="B1564" i="27" l="1"/>
  <c r="C1564" i="27"/>
  <c r="F1565" i="27"/>
  <c r="E1564" i="27"/>
  <c r="D1564" i="27"/>
  <c r="K1565" i="27"/>
  <c r="H1565" i="27"/>
  <c r="A1566" i="27"/>
  <c r="C1565" i="27" l="1"/>
  <c r="B1565" i="27"/>
  <c r="F1566" i="27"/>
  <c r="E1565" i="27"/>
  <c r="D1565" i="27"/>
  <c r="K1566" i="27"/>
  <c r="H1566" i="27"/>
  <c r="A1567" i="27"/>
  <c r="B1566" i="27" l="1"/>
  <c r="C1566" i="27"/>
  <c r="F1567" i="27"/>
  <c r="E1566" i="27"/>
  <c r="D1566" i="27"/>
  <c r="H1567" i="27"/>
  <c r="K1567" i="27"/>
  <c r="A1568" i="27"/>
  <c r="C1567" i="27" l="1"/>
  <c r="B1567" i="27"/>
  <c r="F1568" i="27"/>
  <c r="E1567" i="27"/>
  <c r="D1567" i="27"/>
  <c r="H1568" i="27"/>
  <c r="K1568" i="27"/>
  <c r="A1569" i="27"/>
  <c r="C1568" i="27" l="1"/>
  <c r="B1568" i="27"/>
  <c r="F1569" i="27"/>
  <c r="E1568" i="27"/>
  <c r="D1568" i="27"/>
  <c r="K1569" i="27"/>
  <c r="H1569" i="27"/>
  <c r="A1570" i="27"/>
  <c r="C1569" i="27" l="1"/>
  <c r="B1569" i="27"/>
  <c r="F1570" i="27"/>
  <c r="E1569" i="27"/>
  <c r="D1569" i="27"/>
  <c r="H1570" i="27"/>
  <c r="K1570" i="27"/>
  <c r="A1571" i="27"/>
  <c r="C1570" i="27" l="1"/>
  <c r="B1570" i="27"/>
  <c r="F1571" i="27"/>
  <c r="E1570" i="27"/>
  <c r="D1570" i="27"/>
  <c r="K1571" i="27"/>
  <c r="H1571" i="27"/>
  <c r="A1572" i="27"/>
  <c r="C1571" i="27" l="1"/>
  <c r="B1571" i="27"/>
  <c r="F1572" i="27"/>
  <c r="E1571" i="27"/>
  <c r="D1571" i="27"/>
  <c r="K1572" i="27"/>
  <c r="H1572" i="27"/>
  <c r="A1573" i="27"/>
  <c r="B1572" i="27" l="1"/>
  <c r="C1572" i="27"/>
  <c r="F1573" i="27"/>
  <c r="E1572" i="27"/>
  <c r="D1572" i="27"/>
  <c r="H1573" i="27"/>
  <c r="K1573" i="27"/>
  <c r="A1574" i="27"/>
  <c r="C1573" i="27" l="1"/>
  <c r="B1573" i="27"/>
  <c r="F1574" i="27"/>
  <c r="E1573" i="27"/>
  <c r="D1573" i="27"/>
  <c r="H1574" i="27"/>
  <c r="K1574" i="27"/>
  <c r="A1575" i="27"/>
  <c r="B1574" i="27" l="1"/>
  <c r="C1574" i="27"/>
  <c r="F1575" i="27"/>
  <c r="E1574" i="27"/>
  <c r="D1574" i="27"/>
  <c r="H1575" i="27"/>
  <c r="K1575" i="27"/>
  <c r="A1576" i="27"/>
  <c r="C1575" i="27" l="1"/>
  <c r="B1575" i="27"/>
  <c r="F1576" i="27"/>
  <c r="E1575" i="27"/>
  <c r="D1575" i="27"/>
  <c r="H1576" i="27"/>
  <c r="K1576" i="27"/>
  <c r="A1577" i="27"/>
  <c r="C1576" i="27" l="1"/>
  <c r="B1576" i="27"/>
  <c r="F1577" i="27"/>
  <c r="E1576" i="27"/>
  <c r="D1576" i="27"/>
  <c r="K1577" i="27"/>
  <c r="H1577" i="27"/>
  <c r="A1578" i="27"/>
  <c r="C1577" i="27" l="1"/>
  <c r="B1577" i="27"/>
  <c r="F1578" i="27"/>
  <c r="E1577" i="27"/>
  <c r="D1577" i="27"/>
  <c r="K1578" i="27"/>
  <c r="H1578" i="27"/>
  <c r="A1579" i="27"/>
  <c r="B1578" i="27" l="1"/>
  <c r="C1578" i="27"/>
  <c r="F1579" i="27"/>
  <c r="E1578" i="27"/>
  <c r="D1578" i="27"/>
  <c r="K1579" i="27"/>
  <c r="H1579" i="27"/>
  <c r="A1580" i="27"/>
  <c r="C1579" i="27" l="1"/>
  <c r="B1579" i="27"/>
  <c r="F1580" i="27"/>
  <c r="E1579" i="27"/>
  <c r="D1579" i="27"/>
  <c r="K1580" i="27"/>
  <c r="H1580" i="27"/>
  <c r="A1581" i="27"/>
  <c r="B1580" i="27" l="1"/>
  <c r="C1580" i="27"/>
  <c r="F1581" i="27"/>
  <c r="E1580" i="27"/>
  <c r="D1580" i="27"/>
  <c r="K1581" i="27"/>
  <c r="H1581" i="27"/>
  <c r="A1582" i="27"/>
  <c r="C1581" i="27" l="1"/>
  <c r="B1581" i="27"/>
  <c r="F1582" i="27"/>
  <c r="E1581" i="27"/>
  <c r="D1581" i="27"/>
  <c r="H1582" i="27"/>
  <c r="K1582" i="27"/>
  <c r="C30" i="12" l="1"/>
  <c r="B1582" i="27"/>
  <c r="C1582" i="27"/>
  <c r="L32" i="12"/>
  <c r="L36" i="12"/>
  <c r="L33" i="12"/>
  <c r="L35"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<sst xmlns="http://schemas.openxmlformats.org/spreadsheetml/2006/main" count="762" uniqueCount="179">
  <si>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</si>
  <si>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</si>
  <si>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</si>
  <si>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</si>
  <si>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</si>
  <si>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</si>
  <si>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</si>
  <si>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</si>
  <si>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</si>
  <si>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</si>
  <si>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</si>
  <si>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</si>
  <si>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</si>
  <si>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</si>
  <si>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</si>
  <si>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</si>
  <si>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</si>
  <si>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</si>
  <si>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</si>
  <si>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</si>
  <si>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</si>
  <si>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</si>
  <si>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</si>
  <si>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</si>
  <si>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</si>
  <si>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</si>
  <si>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</si>
  <si>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</si>
  <si>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</si>
  <si>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</si>
  <si>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</si>
  <si>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</si>
  <si>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</si>
  <si>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</si>
  <si>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</si>
  <si>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</si>
  <si>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</si>
  <si>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</si>
  <si>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</si>
  <si>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</si>
  <si>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</si>
  <si>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</si>
  <si>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</si>
  <si>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</si>
  <si>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</si>
  <si>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</si>
  <si>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</si>
  <si>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Intelligence Artificielle et Sciences des Données Codip</t>
  </si>
  <si>
    <t>Acronyme :</t>
  </si>
  <si>
    <t>M IASD Codip</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</si>
  <si>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</si>
  <si>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</si>
  <si>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</si>
  <si>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</si>
  <si>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</si>
  <si>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</si>
  <si>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</si>
  <si>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</si>
  <si>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</si>
  <si>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</si>
  <si>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</si>
  <si>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</si>
  <si>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</si>
  <si>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</si>
  <si>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</si>
  <si>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</si>
  <si>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</si>
  <si>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</si>
  <si>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</si>
  <si>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</si>
  <si>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</si>
  <si>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</si>
  <si>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</si>
  <si>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</si>
  <si>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</si>
  <si>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</si>
  <si>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</si>
  <si>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</si>
  <si>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</si>
  <si>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</si>
  <si>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</si>
  <si>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</si>
  <si>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</si>
  <si>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</si>
  <si>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</si>
  <si>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</si>
  <si>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</si>
  <si>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</si>
  <si>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</si>
  <si>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</si>
  <si>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</si>
  <si>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</si>
  <si>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</si>
  <si>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</si>
  <si>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</si>
  <si>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</si>
  <si>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</si>
  <si>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</si>
  <si>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</si>
  <si>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</si>
  <si>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</si>
  <si>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</si>
  <si>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</si>
  <si>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</si>
  <si>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</si>
  <si>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</si>
  <si>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</si>
  <si>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</si>
  <si>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</si>
  <si>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</si>
  <si>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</si>
  <si>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</si>
  <si>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</si>
  <si>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</si>
  <si>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</si>
  <si>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</si>
  <si>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</si>
  <si>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</si>
  <si>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</si>
  <si>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</si>
  <si>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</si>
  <si>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</si>
  <si>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</si>
  <si>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</si>
  <si>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</si>
  <si>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</si>
  <si>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</si>
  <si>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</si>
  <si>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</si>
  <si>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</si>
  <si>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</si>
  <si>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</si>
  <si>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</si>
  <si>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</si>
  <si>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</si>
  <si>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</si>
  <si>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</si>
  <si>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</si>
  <si>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</si>
  <si>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</si>
  <si>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</si>
  <si>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</si>
  <si>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</si>
  <si>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</si>
  <si>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</si>
  <si>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</si>
  <si>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</si>
  <si>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</si>
  <si>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</si>
  <si>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</si>
  <si>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</si>
  <si>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</si>
  <si>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</si>
  <si>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</si>
  <si>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</si>
  <si>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</si>
  <si>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</si>
  <si>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</si>
  <si>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</si>
  <si>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</si>
  <si>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</si>
  <si>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</si>
  <si>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</si>
  <si>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</si>
  <si>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</si>
  <si>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Souhila</t>
  </si>
  <si>
    <t>Kaci</t>
  </si>
  <si>
    <t>souhila.kaci@lirmm.fr</t>
  </si>
  <si>
    <t>Michael</t>
  </si>
  <si>
    <t>Sioutis</t>
  </si>
  <si>
    <t>michael.sioutis@lirmm.fr</t>
  </si>
  <si>
    <t>Mickael</t>
  </si>
  <si>
    <t>Montassier</t>
  </si>
  <si>
    <t>mickael.montassier@umontpellier.fr</t>
  </si>
  <si>
    <t>_</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</si>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</sst>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3">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u/>
      <sz val="11"/>
      <color rgb="FF0000FF"/>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68">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6" xfId="0" applyFont="1" applyBorder="1" applyAlignment="1">
      <alignment horizontal="right" vertical="center"/>
    </xf>
    <xf numFmtId="0" fontId="23" fillId="0" borderId="38" xfId="0" applyFont="1" applyBorder="1" applyAlignment="1">
      <alignment horizontal="right" vertical="center"/>
    </xf>
    <xf numFmtId="0" fontId="23" fillId="0" borderId="38" xfId="0" applyFont="1" applyBorder="1" applyAlignment="1">
      <alignment horizontal="right" vertical="center" wrapText="1"/>
    </xf>
    <xf numFmtId="0" fontId="23" fillId="0" borderId="42" xfId="0" applyFont="1" applyBorder="1" applyAlignment="1">
      <alignment horizontal="center" vertical="center"/>
    </xf>
    <xf numFmtId="0" fontId="23" fillId="6" borderId="43" xfId="0" applyFont="1" applyFill="1" applyBorder="1" applyAlignment="1">
      <alignment horizontal="center" vertical="center"/>
    </xf>
    <xf numFmtId="0" fontId="23" fillId="0" borderId="45" xfId="0" applyFont="1" applyBorder="1" applyAlignment="1">
      <alignment horizontal="right" vertical="center"/>
    </xf>
    <xf numFmtId="0" fontId="0" fillId="0" borderId="0" xfId="0" applyAlignment="1">
      <alignment horizontal="right" vertical="center"/>
    </xf>
    <xf numFmtId="0" fontId="26" fillId="0" borderId="36" xfId="0" applyFont="1" applyBorder="1" applyAlignment="1">
      <alignment horizontal="right" vertical="center"/>
    </xf>
    <xf numFmtId="0" fontId="26" fillId="0" borderId="38"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6" fillId="0" borderId="40" xfId="0" applyFont="1" applyBorder="1" applyAlignment="1">
      <alignment horizontal="right" vertical="center"/>
    </xf>
    <xf numFmtId="0" fontId="23" fillId="6" borderId="43" xfId="0"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9" fillId="6" borderId="25"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50" xfId="0" applyBorder="1" applyAlignment="1">
      <alignment vertical="center" wrapText="1"/>
    </xf>
    <xf numFmtId="0" fontId="28" fillId="0" borderId="46"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164" fontId="14" fillId="4" borderId="18" xfId="0" applyNumberFormat="1" applyFont="1" applyFill="1" applyBorder="1" applyAlignment="1">
      <alignment vertical="center"/>
    </xf>
    <xf numFmtId="164" fontId="14" fillId="4" borderId="19" xfId="0" applyNumberFormat="1" applyFont="1" applyFill="1" applyBorder="1" applyAlignment="1">
      <alignment vertical="center"/>
    </xf>
    <xf numFmtId="164" fontId="14" fillId="4" borderId="28" xfId="0" applyNumberFormat="1" applyFont="1" applyFill="1" applyBorder="1" applyAlignment="1">
      <alignment vertical="center"/>
    </xf>
    <xf numFmtId="14" fontId="12" fillId="0" borderId="24"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8" borderId="8" xfId="0" applyNumberFormat="1" applyFont="1" applyFill="1" applyBorder="1" applyAlignment="1">
      <alignment horizontal="right" vertical="center"/>
    </xf>
    <xf numFmtId="0" fontId="19" fillId="8" borderId="8" xfId="0" applyFont="1" applyFill="1" applyBorder="1" applyAlignment="1">
      <alignment horizontal="center" vertical="center"/>
    </xf>
    <xf numFmtId="164" fontId="16" fillId="6" borderId="8" xfId="0" applyNumberFormat="1" applyFont="1" applyFill="1" applyBorder="1" applyAlignment="1">
      <alignment horizontal="right" vertical="center"/>
    </xf>
    <xf numFmtId="0" fontId="19" fillId="6" borderId="23"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0" fontId="19" fillId="6" borderId="7" xfId="0" applyFont="1" applyFill="1" applyBorder="1" applyAlignment="1">
      <alignment horizontal="center" vertical="center"/>
    </xf>
    <xf numFmtId="164" fontId="16" fillId="6" borderId="7" xfId="0" applyNumberFormat="1" applyFont="1" applyFill="1" applyBorder="1" applyAlignment="1">
      <alignment horizontal="right" vertical="center"/>
    </xf>
    <xf numFmtId="164" fontId="16"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4" xfId="0" applyNumberFormat="1" applyFont="1" applyFill="1" applyBorder="1"/>
    <xf numFmtId="164" fontId="16" fillId="0" borderId="21" xfId="0" applyNumberFormat="1" applyFont="1" applyBorder="1" applyAlignment="1">
      <alignment horizontal="right" vertical="center"/>
    </xf>
    <xf numFmtId="0" fontId="19" fillId="0" borderId="23" xfId="0" applyFont="1" applyBorder="1" applyAlignment="1">
      <alignment horizontal="center" vertical="center"/>
    </xf>
    <xf numFmtId="164" fontId="16" fillId="6" borderId="17"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2" xfId="0" applyNumberFormat="1" applyFont="1" applyBorder="1" applyAlignment="1">
      <alignment horizontal="right" vertical="center"/>
    </xf>
    <xf numFmtId="164" fontId="16" fillId="0" borderId="15" xfId="0" applyNumberFormat="1" applyFont="1" applyBorder="1" applyAlignment="1">
      <alignment horizontal="right" vertical="center"/>
    </xf>
    <xf numFmtId="164" fontId="16" fillId="6" borderId="15" xfId="0" applyNumberFormat="1" applyFont="1" applyFill="1" applyBorder="1" applyAlignment="1">
      <alignment horizontal="right" vertical="center"/>
    </xf>
    <xf numFmtId="0" fontId="19" fillId="6" borderId="16" xfId="0" applyFont="1" applyFill="1" applyBorder="1" applyAlignment="1">
      <alignment horizontal="center" vertical="center"/>
    </xf>
    <xf numFmtId="164" fontId="16" fillId="0" borderId="0" xfId="0" applyNumberFormat="1" applyFont="1" applyAlignment="1">
      <alignment horizontal="right" vertical="center"/>
    </xf>
    <xf numFmtId="14" fontId="27" fillId="0" borderId="11" xfId="0" applyNumberFormat="1" applyFont="1" applyBorder="1"/>
    <xf numFmtId="14" fontId="12" fillId="3" borderId="23" xfId="0" applyNumberFormat="1" applyFont="1" applyFill="1" applyBorder="1"/>
    <xf numFmtId="0" fontId="27" fillId="0" borderId="14" xfId="0" applyFont="1" applyBorder="1" applyAlignment="1">
      <alignment horizontal="center" vertical="center"/>
    </xf>
    <xf numFmtId="0" fontId="19" fillId="0" borderId="14" xfId="0" applyFont="1" applyBorder="1" applyAlignment="1">
      <alignment horizontal="center" vertical="center"/>
    </xf>
    <xf numFmtId="14" fontId="27" fillId="0" borderId="26"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4" fontId="27" fillId="0" borderId="24" xfId="0" applyNumberFormat="1" applyFont="1" applyBorder="1"/>
    <xf numFmtId="164" fontId="16" fillId="0" borderId="20" xfId="0" applyNumberFormat="1" applyFont="1" applyBorder="1" applyAlignment="1">
      <alignment horizontal="right" vertical="center"/>
    </xf>
    <xf numFmtId="14" fontId="27" fillId="3" borderId="24" xfId="0" applyNumberFormat="1" applyFont="1" applyFill="1" applyBorder="1"/>
    <xf numFmtId="14" fontId="27" fillId="3" borderId="23" xfId="0" applyNumberFormat="1" applyFont="1" applyFill="1" applyBorder="1"/>
    <xf numFmtId="0" fontId="6" fillId="0" borderId="8" xfId="0" applyFont="1" applyBorder="1" applyAlignment="1">
      <alignment horizontal="center"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20" xfId="0" applyFont="1" applyFill="1" applyBorder="1" applyAlignment="1" applyProtection="1">
      <alignment horizontal="center" vertical="center"/>
      <protection locked="0"/>
    </xf>
    <xf numFmtId="164" fontId="16" fillId="14" borderId="51" xfId="0" applyNumberFormat="1" applyFont="1" applyFill="1" applyBorder="1" applyAlignment="1">
      <alignment horizontal="right" vertical="center"/>
    </xf>
    <xf numFmtId="14" fontId="4" fillId="0" borderId="0" xfId="1" applyNumberFormat="1"/>
    <xf numFmtId="0" fontId="9" fillId="9" borderId="34"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40" xfId="0" applyFont="1" applyBorder="1" applyAlignment="1">
      <alignment horizontal="right" vertical="center" wrapText="1"/>
    </xf>
    <xf numFmtId="0" fontId="19"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9" fillId="9" borderId="59" xfId="0" applyFont="1" applyFill="1" applyBorder="1" applyAlignment="1">
      <alignment vertical="top" wrapText="1"/>
    </xf>
    <xf numFmtId="0" fontId="9" fillId="9" borderId="32" xfId="0" applyFont="1" applyFill="1" applyBorder="1" applyAlignment="1">
      <alignment vertical="top" wrapText="1"/>
    </xf>
    <xf numFmtId="0" fontId="9" fillId="9" borderId="35" xfId="0" applyFont="1" applyFill="1" applyBorder="1" applyAlignment="1">
      <alignment vertical="top" wrapText="1"/>
    </xf>
    <xf numFmtId="0" fontId="9" fillId="9" borderId="58" xfId="0" applyFont="1" applyFill="1" applyBorder="1" applyAlignment="1">
      <alignment vertical="top" wrapText="1"/>
    </xf>
    <xf numFmtId="0" fontId="9" fillId="9" borderId="18"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6" fillId="0" borderId="44" xfId="0" applyFont="1" applyBorder="1" applyAlignment="1">
      <alignment horizontal="right" vertical="center"/>
    </xf>
    <xf numFmtId="0" fontId="23" fillId="0" borderId="44" xfId="0" applyFont="1" applyBorder="1" applyAlignment="1">
      <alignment horizontal="right" vertical="center" wrapText="1"/>
    </xf>
    <xf numFmtId="0" fontId="23" fillId="6" borderId="65"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6" xfId="0" applyFont="1" applyBorder="1" applyAlignment="1">
      <alignment horizontal="right" vertical="center" wrapText="1"/>
    </xf>
    <xf numFmtId="0" fontId="23" fillId="0" borderId="67" xfId="0" applyFont="1" applyBorder="1" applyAlignment="1">
      <alignment horizontal="right" vertical="center"/>
    </xf>
    <xf numFmtId="0" fontId="0" fillId="0" borderId="68" xfId="0" applyBorder="1" applyAlignment="1">
      <alignment horizontal="right" vertical="center" wrapText="1"/>
    </xf>
    <xf numFmtId="0" fontId="23" fillId="0" borderId="67" xfId="0" applyFont="1" applyBorder="1" applyAlignment="1">
      <alignment horizontal="right" vertical="center" wrapText="1"/>
    </xf>
    <xf numFmtId="0" fontId="23" fillId="0" borderId="53" xfId="0" applyFont="1" applyBorder="1" applyAlignment="1">
      <alignment horizontal="right" vertical="center" wrapText="1"/>
    </xf>
    <xf numFmtId="0" fontId="23" fillId="0" borderId="48" xfId="0" applyFont="1" applyBorder="1" applyAlignment="1">
      <alignment horizontal="center" vertical="center" wrapText="1"/>
    </xf>
    <xf numFmtId="0" fontId="23" fillId="0" borderId="54" xfId="0" applyFont="1" applyBorder="1" applyAlignment="1">
      <alignment horizontal="center" vertical="center" wrapText="1"/>
    </xf>
    <xf numFmtId="0" fontId="34" fillId="0" borderId="0" xfId="0" applyFont="1" applyAlignment="1">
      <alignment horizontal="right" vertical="center"/>
    </xf>
    <xf numFmtId="14" fontId="0" fillId="0" borderId="0" xfId="0" applyNumberFormat="1" applyAlignment="1">
      <alignment vertical="center"/>
    </xf>
    <xf numFmtId="0" fontId="22" fillId="10" borderId="52" xfId="0" applyFont="1" applyFill="1" applyBorder="1" applyAlignment="1">
      <alignment vertical="center" wrapText="1"/>
    </xf>
    <xf numFmtId="0" fontId="22" fillId="10" borderId="3" xfId="0" applyFont="1" applyFill="1" applyBorder="1" applyAlignment="1">
      <alignment vertical="center" wrapText="1"/>
    </xf>
    <xf numFmtId="1" fontId="26" fillId="0" borderId="63" xfId="0" applyNumberFormat="1" applyFont="1" applyBorder="1" applyAlignment="1">
      <alignment vertical="center"/>
    </xf>
    <xf numFmtId="0" fontId="36" fillId="0" borderId="64" xfId="6" applyNumberFormat="1" applyBorder="1" applyAlignment="1">
      <alignment vertical="center"/>
    </xf>
    <xf numFmtId="0" fontId="23" fillId="0" borderId="66" xfId="0" applyFont="1" applyBorder="1" applyAlignment="1" applyProtection="1">
      <alignment vertical="center"/>
      <protection locked="0"/>
    </xf>
    <xf numFmtId="0" fontId="23" fillId="6" borderId="63" xfId="0" applyFont="1" applyFill="1" applyBorder="1" applyAlignment="1" applyProtection="1">
      <alignment vertical="center" wrapText="1"/>
      <protection locked="0"/>
    </xf>
    <xf numFmtId="0" fontId="23" fillId="6" borderId="64" xfId="0" applyFont="1" applyFill="1" applyBorder="1" applyAlignment="1" applyProtection="1">
      <alignment vertical="center" wrapText="1"/>
      <protection locked="0"/>
    </xf>
    <xf numFmtId="0" fontId="23" fillId="0" borderId="63" xfId="0" applyFont="1" applyBorder="1" applyAlignment="1" applyProtection="1">
      <alignment vertical="center" wrapText="1"/>
      <protection locked="0"/>
    </xf>
    <xf numFmtId="0" fontId="23" fillId="0" borderId="63" xfId="0" applyFont="1" applyBorder="1" applyAlignment="1" applyProtection="1">
      <alignment vertical="center"/>
      <protection locked="0"/>
    </xf>
    <xf numFmtId="14" fontId="23" fillId="6" borderId="52" xfId="0" applyNumberFormat="1" applyFont="1" applyFill="1" applyBorder="1" applyAlignment="1">
      <alignment vertical="center"/>
    </xf>
    <xf numFmtId="0" fontId="23" fillId="0" borderId="66" xfId="0" applyFont="1" applyBorder="1" applyAlignment="1">
      <alignment horizontal="center" vertical="center" wrapText="1"/>
    </xf>
    <xf numFmtId="14" fontId="23" fillId="6" borderId="64" xfId="0" applyNumberFormat="1" applyFont="1" applyFill="1" applyBorder="1" applyAlignment="1">
      <alignment vertical="center"/>
    </xf>
    <xf numFmtId="0" fontId="23" fillId="0" borderId="66" xfId="0" applyFont="1" applyBorder="1" applyAlignment="1">
      <alignment horizontal="center" vertical="center"/>
    </xf>
    <xf numFmtId="0" fontId="23" fillId="6" borderId="63" xfId="0" applyFont="1" applyFill="1" applyBorder="1" applyAlignment="1">
      <alignment horizontal="center" vertical="center"/>
    </xf>
    <xf numFmtId="0" fontId="23" fillId="6" borderId="64" xfId="0" applyFont="1" applyFill="1" applyBorder="1" applyAlignment="1">
      <alignment vertical="center"/>
    </xf>
    <xf numFmtId="0" fontId="23" fillId="6" borderId="70" xfId="0" applyFont="1" applyFill="1" applyBorder="1" applyAlignment="1">
      <alignment horizontal="center" vertical="center"/>
    </xf>
    <xf numFmtId="0" fontId="23" fillId="6" borderId="63" xfId="0" applyFont="1" applyFill="1" applyBorder="1" applyAlignment="1">
      <alignment horizontal="center" vertical="center" wrapText="1"/>
    </xf>
    <xf numFmtId="0" fontId="23" fillId="6" borderId="64" xfId="0" applyFont="1" applyFill="1" applyBorder="1" applyAlignment="1">
      <alignment horizontal="center" vertical="center"/>
    </xf>
    <xf numFmtId="0" fontId="23" fillId="0" borderId="71" xfId="0" applyFont="1" applyBorder="1" applyAlignment="1">
      <alignment horizontal="center" vertical="center"/>
    </xf>
    <xf numFmtId="0" fontId="23" fillId="6" borderId="65" xfId="0" applyFont="1" applyFill="1" applyBorder="1" applyAlignment="1" applyProtection="1">
      <alignment horizontal="center" vertical="center"/>
      <protection locked="0"/>
    </xf>
    <xf numFmtId="0" fontId="26" fillId="0" borderId="66" xfId="0" applyFont="1" applyBorder="1" applyAlignment="1">
      <alignment vertical="center"/>
    </xf>
    <xf numFmtId="0" fontId="26" fillId="0" borderId="63" xfId="0" applyFont="1" applyBorder="1" applyAlignment="1">
      <alignment vertical="center"/>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72" xfId="0" applyFont="1" applyBorder="1" applyAlignment="1">
      <alignment wrapText="1"/>
    </xf>
    <xf numFmtId="0" fontId="0" fillId="0" borderId="73" xfId="0" applyBorder="1"/>
    <xf numFmtId="0" fontId="9" fillId="0" borderId="0" xfId="0" applyFont="1" applyAlignment="1">
      <alignment horizontal="left"/>
    </xf>
    <xf numFmtId="171" fontId="0" fillId="0" borderId="0" xfId="0" applyNumberFormat="1" applyAlignment="1">
      <alignment horizontal="left"/>
    </xf>
    <xf numFmtId="0" fontId="34" fillId="0" borderId="0" xfId="0" applyFont="1"/>
    <xf numFmtId="0" fontId="2" fillId="6" borderId="43" xfId="0" applyFont="1" applyFill="1" applyBorder="1" applyAlignment="1" applyProtection="1">
      <alignment horizontal="center" vertical="center" wrapText="1"/>
      <protection locked="0"/>
    </xf>
    <xf numFmtId="0" fontId="42" fillId="6" borderId="43" xfId="0" applyFont="1" applyFill="1" applyBorder="1" applyAlignment="1" applyProtection="1">
      <alignment horizontal="center" vertical="center" wrapText="1"/>
      <protection locked="0"/>
    </xf>
    <xf numFmtId="0" fontId="2" fillId="6" borderId="65" xfId="0" applyFont="1" applyFill="1" applyBorder="1" applyAlignment="1" applyProtection="1">
      <alignment horizontal="center" vertical="center" wrapText="1"/>
      <protection locked="0"/>
    </xf>
    <xf numFmtId="0" fontId="42" fillId="6" borderId="65" xfId="0" applyFont="1" applyFill="1" applyBorder="1" applyAlignment="1" applyProtection="1">
      <alignment horizontal="center" vertical="center" wrapText="1"/>
      <protection locked="0"/>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21" fillId="9" borderId="13" xfId="0" applyFont="1" applyFill="1" applyBorder="1" applyAlignment="1">
      <alignment horizontal="center" vertical="center"/>
    </xf>
    <xf numFmtId="0" fontId="23" fillId="0" borderId="39"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14" fontId="23" fillId="6" borderId="37" xfId="0" applyNumberFormat="1" applyFont="1" applyFill="1" applyBorder="1" applyAlignment="1">
      <alignment horizontal="center" vertical="center"/>
    </xf>
    <xf numFmtId="14" fontId="23" fillId="6" borderId="66" xfId="0" applyNumberFormat="1" applyFont="1" applyFill="1" applyBorder="1" applyAlignment="1">
      <alignment horizontal="center" vertical="center"/>
    </xf>
    <xf numFmtId="14" fontId="23" fillId="6" borderId="41" xfId="0" applyNumberFormat="1" applyFont="1" applyFill="1" applyBorder="1" applyAlignment="1">
      <alignment horizontal="center" vertical="center"/>
    </xf>
    <xf numFmtId="14" fontId="23" fillId="6" borderId="64" xfId="0" applyNumberFormat="1" applyFont="1" applyFill="1" applyBorder="1" applyAlignment="1">
      <alignment horizontal="center" vertical="center"/>
    </xf>
    <xf numFmtId="0" fontId="22" fillId="10" borderId="9"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66" xfId="0" applyFont="1" applyBorder="1" applyAlignment="1">
      <alignment horizontal="center" vertical="center"/>
    </xf>
    <xf numFmtId="0" fontId="26" fillId="0" borderId="39" xfId="0" applyFont="1" applyBorder="1" applyAlignment="1">
      <alignment horizontal="center" vertical="center"/>
    </xf>
    <xf numFmtId="0" fontId="26" fillId="0" borderId="63" xfId="0" applyFont="1" applyBorder="1" applyAlignment="1">
      <alignment horizontal="center" vertical="center"/>
    </xf>
    <xf numFmtId="0" fontId="9" fillId="10" borderId="32"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3" fillId="6" borderId="41" xfId="0" applyFont="1" applyFill="1" applyBorder="1" applyAlignment="1">
      <alignment horizontal="center" vertical="center"/>
    </xf>
    <xf numFmtId="0" fontId="23" fillId="6" borderId="64" xfId="0" applyFont="1" applyFill="1" applyBorder="1" applyAlignment="1">
      <alignment horizontal="center" vertical="center"/>
    </xf>
    <xf numFmtId="0" fontId="23" fillId="0" borderId="37" xfId="0" applyFont="1" applyBorder="1" applyAlignment="1" applyProtection="1">
      <alignment horizontal="center" vertical="center"/>
      <protection locked="0"/>
    </xf>
    <xf numFmtId="0" fontId="23" fillId="0" borderId="66"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12" borderId="32" xfId="0" applyFont="1" applyFill="1" applyBorder="1" applyAlignment="1">
      <alignment horizontal="center" vertical="center" textRotation="90" wrapText="1"/>
    </xf>
    <xf numFmtId="0" fontId="23" fillId="12" borderId="33" xfId="0" applyFont="1" applyFill="1" applyBorder="1" applyAlignment="1">
      <alignment horizontal="center" vertical="center" textRotation="90" wrapText="1"/>
    </xf>
    <xf numFmtId="0" fontId="26" fillId="13" borderId="32" xfId="0" applyFont="1" applyFill="1" applyBorder="1" applyAlignment="1">
      <alignment horizontal="center" vertical="center" textRotation="90"/>
    </xf>
    <xf numFmtId="0" fontId="26" fillId="13" borderId="33" xfId="0" applyFont="1" applyFill="1" applyBorder="1" applyAlignment="1">
      <alignment horizontal="center" vertical="center" textRotation="90"/>
    </xf>
    <xf numFmtId="0" fontId="26" fillId="13" borderId="35" xfId="0" applyFont="1" applyFill="1" applyBorder="1" applyAlignment="1">
      <alignment horizontal="center" vertical="center" textRotation="90"/>
    </xf>
    <xf numFmtId="1" fontId="26" fillId="0" borderId="39" xfId="0" applyNumberFormat="1" applyFont="1" applyBorder="1" applyAlignment="1">
      <alignment horizontal="center" vertical="center"/>
    </xf>
    <xf numFmtId="1" fontId="26" fillId="0" borderId="63" xfId="0" applyNumberFormat="1" applyFont="1" applyBorder="1" applyAlignment="1">
      <alignment horizontal="center" vertical="center"/>
    </xf>
    <xf numFmtId="0" fontId="36" fillId="0" borderId="41" xfId="6" applyNumberFormat="1" applyBorder="1" applyAlignment="1">
      <alignment horizontal="center" vertical="center"/>
    </xf>
    <xf numFmtId="0" fontId="36" fillId="0" borderId="64" xfId="6" applyNumberFormat="1" applyBorder="1" applyAlignment="1">
      <alignment horizontal="center" vertical="center"/>
    </xf>
    <xf numFmtId="0" fontId="31" fillId="0" borderId="50"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3" fillId="11" borderId="49" xfId="0" applyFont="1" applyFill="1" applyBorder="1" applyAlignment="1">
      <alignment horizontal="center" vertical="center" textRotation="90"/>
    </xf>
    <xf numFmtId="0" fontId="23" fillId="11" borderId="46" xfId="0" applyFont="1" applyFill="1" applyBorder="1" applyAlignment="1">
      <alignment horizontal="center" vertical="center" textRotation="90"/>
    </xf>
    <xf numFmtId="0" fontId="23" fillId="11" borderId="47" xfId="0" applyFont="1" applyFill="1" applyBorder="1" applyAlignment="1">
      <alignment horizontal="center" vertical="center" textRotation="9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3" fillId="6" borderId="39" xfId="0" applyFont="1" applyFill="1" applyBorder="1" applyAlignment="1" applyProtection="1">
      <alignment horizontal="center" vertical="center" wrapText="1"/>
      <protection locked="0"/>
    </xf>
    <xf numFmtId="0" fontId="23" fillId="6" borderId="63" xfId="0" applyFont="1" applyFill="1" applyBorder="1" applyAlignment="1" applyProtection="1">
      <alignment horizontal="center" vertical="center" wrapText="1"/>
      <protection locked="0"/>
    </xf>
    <xf numFmtId="0" fontId="23" fillId="6" borderId="41" xfId="0" applyFont="1" applyFill="1" applyBorder="1" applyAlignment="1" applyProtection="1">
      <alignment horizontal="center" vertical="center" wrapText="1"/>
      <protection locked="0"/>
    </xf>
    <xf numFmtId="0" fontId="23" fillId="6" borderId="64" xfId="0" applyFont="1" applyFill="1" applyBorder="1" applyAlignment="1" applyProtection="1">
      <alignment horizontal="center" vertical="center" wrapText="1"/>
      <protection locked="0"/>
    </xf>
    <xf numFmtId="0" fontId="7" fillId="4" borderId="0" xfId="0" applyFont="1" applyFill="1" applyAlignment="1">
      <alignment horizontal="center" vertical="center"/>
    </xf>
    <xf numFmtId="0" fontId="9" fillId="4" borderId="0" xfId="0" applyFont="1" applyFill="1"/>
    <xf numFmtId="164" fontId="15" fillId="4" borderId="19" xfId="0" applyNumberFormat="1" applyFont="1" applyFill="1" applyBorder="1" applyAlignment="1">
      <alignment horizontal="center" vertical="center"/>
    </xf>
    <xf numFmtId="164" fontId="15" fillId="4" borderId="27" xfId="0" applyNumberFormat="1" applyFont="1" applyFill="1" applyBorder="1" applyAlignment="1">
      <alignment horizontal="center" vertical="center"/>
    </xf>
    <xf numFmtId="164" fontId="15" fillId="4" borderId="18" xfId="0" applyNumberFormat="1"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164" fontId="15" fillId="4" borderId="28" xfId="0" applyNumberFormat="1" applyFont="1" applyFill="1" applyBorder="1" applyAlignment="1">
      <alignment horizontal="center" vertical="center"/>
    </xf>
    <xf numFmtId="164" fontId="15" fillId="4" borderId="13"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AD5AEA6A-27B4-0C37-FDC5-8E6C5FBB9B7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200" t="s">
        <v>0</v>
      </c>
      <c r="B1" s="201"/>
      <c r="C1" s="202"/>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29" zoomScale="80" zoomScaleNormal="80" workbookViewId="0">
      <selection activeCell="C43" sqref="C43:D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11" t="s">
        <v>21</v>
      </c>
      <c r="B1" s="212"/>
      <c r="C1" s="212"/>
      <c r="D1" s="213"/>
      <c r="E1" s="165"/>
      <c r="F1" s="221" t="s">
        <v>22</v>
      </c>
    </row>
    <row r="2" spans="1:7" ht="59.25" customHeight="1" thickBot="1">
      <c r="A2" s="214" t="s">
        <v>23</v>
      </c>
      <c r="B2" s="215"/>
      <c r="C2" s="215"/>
      <c r="D2" s="216"/>
      <c r="E2" s="166"/>
      <c r="F2" s="222"/>
    </row>
    <row r="3" spans="1:7" ht="35" customHeight="1">
      <c r="A3" s="234" t="s">
        <v>24</v>
      </c>
      <c r="B3" s="28" t="s">
        <v>25</v>
      </c>
      <c r="C3" s="217" t="s">
        <v>26</v>
      </c>
      <c r="D3" s="218"/>
      <c r="E3" s="185"/>
      <c r="F3" s="35"/>
    </row>
    <row r="4" spans="1:7" ht="35" customHeight="1">
      <c r="A4" s="235"/>
      <c r="B4" s="29" t="s">
        <v>27</v>
      </c>
      <c r="C4" s="219" t="s">
        <v>28</v>
      </c>
      <c r="D4" s="220"/>
      <c r="E4" s="186"/>
      <c r="F4" s="33"/>
    </row>
    <row r="5" spans="1:7" ht="35" customHeight="1">
      <c r="A5" s="235"/>
      <c r="B5" s="29" t="s">
        <v>29</v>
      </c>
      <c r="C5" s="219" t="s">
        <v>30</v>
      </c>
      <c r="D5" s="220"/>
      <c r="E5" s="186"/>
      <c r="F5" s="33"/>
    </row>
    <row r="6" spans="1:7" ht="35" customHeight="1">
      <c r="A6" s="235"/>
      <c r="B6" s="152" t="s">
        <v>31</v>
      </c>
      <c r="C6" s="237">
        <v>13002979600260</v>
      </c>
      <c r="D6" s="238"/>
      <c r="E6" s="167"/>
      <c r="F6" s="44"/>
    </row>
    <row r="7" spans="1:7" ht="35" customHeight="1" thickBot="1">
      <c r="A7" s="236"/>
      <c r="B7" s="36" t="s">
        <v>32</v>
      </c>
      <c r="C7" s="239" t="s">
        <v>33</v>
      </c>
      <c r="D7" s="240"/>
      <c r="E7" s="168"/>
      <c r="F7" s="34"/>
    </row>
    <row r="8" spans="1:7" ht="35" customHeight="1">
      <c r="A8" s="247" t="s">
        <v>34</v>
      </c>
      <c r="B8" s="21" t="s">
        <v>35</v>
      </c>
      <c r="C8" s="228" t="s">
        <v>36</v>
      </c>
      <c r="D8" s="229"/>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48"/>
      <c r="B9" s="157" t="s">
        <v>38</v>
      </c>
      <c r="C9" s="252"/>
      <c r="D9" s="253"/>
      <c r="E9" s="170"/>
      <c r="F9" s="250" t="s">
        <v>39</v>
      </c>
    </row>
    <row r="10" spans="1:7" ht="35" customHeight="1" thickBot="1">
      <c r="A10" s="249"/>
      <c r="B10" s="158" t="s">
        <v>40</v>
      </c>
      <c r="C10" s="254"/>
      <c r="D10" s="255"/>
      <c r="E10" s="171"/>
      <c r="F10" s="251"/>
    </row>
    <row r="11" spans="1:7" ht="35" customHeight="1">
      <c r="A11" s="232" t="s">
        <v>41</v>
      </c>
      <c r="B11" s="21" t="s">
        <v>42</v>
      </c>
      <c r="C11" s="228" t="s">
        <v>43</v>
      </c>
      <c r="D11" s="229"/>
      <c r="E11" s="169"/>
      <c r="F11" s="35" t="s">
        <v>37</v>
      </c>
    </row>
    <row r="12" spans="1:7" ht="35" customHeight="1">
      <c r="A12" s="233"/>
      <c r="B12" s="23" t="s">
        <v>44</v>
      </c>
      <c r="C12" s="203" t="s">
        <v>45</v>
      </c>
      <c r="D12" s="204"/>
      <c r="E12" s="172"/>
      <c r="F12" s="33"/>
    </row>
    <row r="13" spans="1:7" ht="35" customHeight="1">
      <c r="A13" s="233"/>
      <c r="B13" s="22" t="s">
        <v>46</v>
      </c>
      <c r="C13" s="203" t="s">
        <v>47</v>
      </c>
      <c r="D13" s="204"/>
      <c r="E13" s="172"/>
      <c r="F13" s="33"/>
    </row>
    <row r="14" spans="1:7" ht="35" customHeight="1">
      <c r="A14" s="233"/>
      <c r="B14" s="22" t="s">
        <v>48</v>
      </c>
      <c r="C14" s="203" t="s">
        <v>49</v>
      </c>
      <c r="D14" s="204"/>
      <c r="E14" s="172"/>
      <c r="F14" s="33"/>
    </row>
    <row r="15" spans="1:7" ht="35" customHeight="1" thickBot="1">
      <c r="A15" s="233"/>
      <c r="B15" s="22" t="s">
        <v>50</v>
      </c>
      <c r="C15" s="205">
        <v>39278</v>
      </c>
      <c r="D15" s="206"/>
      <c r="E15" s="173"/>
      <c r="F15" s="33"/>
    </row>
    <row r="16" spans="1:7" ht="35" customHeight="1">
      <c r="A16" s="233"/>
      <c r="B16" s="160"/>
      <c r="C16" s="161" t="s">
        <v>51</v>
      </c>
      <c r="D16" s="162" t="s">
        <v>52</v>
      </c>
      <c r="E16" s="175" t="s">
        <v>53</v>
      </c>
      <c r="F16" s="35"/>
      <c r="G16" s="195" t="s">
        <v>54</v>
      </c>
    </row>
    <row r="17" spans="1:17" s="20" customFormat="1" ht="35" customHeight="1">
      <c r="A17" s="233"/>
      <c r="B17" s="159" t="s">
        <v>55</v>
      </c>
      <c r="C17" s="196" t="s">
        <v>165</v>
      </c>
      <c r="D17" s="198" t="s">
        <v>165</v>
      </c>
      <c r="E17" s="170"/>
      <c r="F17" s="244" t="s">
        <v>56</v>
      </c>
    </row>
    <row r="18" spans="1:17" s="20" customFormat="1" ht="35" customHeight="1">
      <c r="A18" s="233"/>
      <c r="B18" s="159" t="s">
        <v>57</v>
      </c>
      <c r="C18" s="196" t="s">
        <v>166</v>
      </c>
      <c r="D18" s="198" t="s">
        <v>166</v>
      </c>
      <c r="E18" s="170"/>
      <c r="F18" s="245"/>
    </row>
    <row r="19" spans="1:17" s="20" customFormat="1" ht="35" customHeight="1">
      <c r="A19" s="233"/>
      <c r="B19" s="159" t="s">
        <v>58</v>
      </c>
      <c r="C19" s="197" t="s">
        <v>167</v>
      </c>
      <c r="D19" s="199" t="s">
        <v>167</v>
      </c>
      <c r="E19" s="170"/>
      <c r="F19" s="245"/>
    </row>
    <row r="20" spans="1:17" s="20" customFormat="1" ht="35" customHeight="1">
      <c r="A20" s="233"/>
      <c r="B20" s="159" t="s">
        <v>59</v>
      </c>
      <c r="C20" s="196" t="s">
        <v>168</v>
      </c>
      <c r="D20" s="198" t="s">
        <v>168</v>
      </c>
      <c r="E20" s="170"/>
      <c r="F20" s="245"/>
    </row>
    <row r="21" spans="1:17" s="20" customFormat="1" ht="35" customHeight="1">
      <c r="A21" s="233"/>
      <c r="B21" s="159" t="s">
        <v>60</v>
      </c>
      <c r="C21" s="196" t="s">
        <v>169</v>
      </c>
      <c r="D21" s="198" t="s">
        <v>169</v>
      </c>
      <c r="E21" s="170"/>
      <c r="F21" s="245"/>
    </row>
    <row r="22" spans="1:17" s="20" customFormat="1" ht="35" customHeight="1">
      <c r="A22" s="233"/>
      <c r="B22" s="159" t="s">
        <v>61</v>
      </c>
      <c r="C22" s="196" t="s">
        <v>170</v>
      </c>
      <c r="D22" s="198" t="s">
        <v>170</v>
      </c>
      <c r="E22" s="170"/>
      <c r="F22" s="246"/>
    </row>
    <row r="23" spans="1:17" s="20" customFormat="1" ht="35" customHeight="1">
      <c r="A23" s="233"/>
      <c r="B23" s="159" t="s">
        <v>62</v>
      </c>
      <c r="C23" s="196" t="s">
        <v>171</v>
      </c>
      <c r="D23" s="198" t="s">
        <v>171</v>
      </c>
      <c r="E23" s="170"/>
      <c r="F23" s="241"/>
    </row>
    <row r="24" spans="1:17" s="20" customFormat="1" ht="35" customHeight="1">
      <c r="A24" s="233"/>
      <c r="B24" s="159" t="s">
        <v>63</v>
      </c>
      <c r="C24" s="196" t="s">
        <v>172</v>
      </c>
      <c r="D24" s="198" t="s">
        <v>172</v>
      </c>
      <c r="E24" s="170"/>
      <c r="F24" s="242"/>
    </row>
    <row r="25" spans="1:17" s="20" customFormat="1" ht="35" customHeight="1">
      <c r="A25" s="233"/>
      <c r="B25" s="159" t="s">
        <v>64</v>
      </c>
      <c r="C25" s="196" t="s">
        <v>173</v>
      </c>
      <c r="D25" s="198" t="s">
        <v>173</v>
      </c>
      <c r="E25" s="170"/>
      <c r="F25" s="242"/>
    </row>
    <row r="26" spans="1:17" s="20" customFormat="1" ht="35" customHeight="1">
      <c r="A26" s="233"/>
      <c r="B26" s="159" t="s">
        <v>65</v>
      </c>
      <c r="C26" s="196" t="s">
        <v>174</v>
      </c>
      <c r="D26" s="198" t="s">
        <v>174</v>
      </c>
      <c r="E26" s="170"/>
      <c r="F26" s="242"/>
    </row>
    <row r="27" spans="1:17" s="20" customFormat="1" ht="35" customHeight="1">
      <c r="A27" s="233"/>
      <c r="B27" s="159" t="s">
        <v>66</v>
      </c>
      <c r="C27" s="196" t="s">
        <v>174</v>
      </c>
      <c r="D27" s="198" t="s">
        <v>174</v>
      </c>
      <c r="E27" s="170"/>
      <c r="F27" s="242"/>
    </row>
    <row r="28" spans="1:17" s="20" customFormat="1" ht="35" customHeight="1" thickBot="1">
      <c r="A28" s="233"/>
      <c r="B28" s="159" t="s">
        <v>67</v>
      </c>
      <c r="C28" s="196" t="s">
        <v>174</v>
      </c>
      <c r="D28" s="198" t="s">
        <v>174</v>
      </c>
      <c r="E28" s="170"/>
      <c r="F28" s="243"/>
    </row>
    <row r="29" spans="1:17" s="20" customFormat="1" ht="35" customHeight="1" thickBot="1">
      <c r="A29" s="223" t="s">
        <v>68</v>
      </c>
      <c r="B29" s="155" t="s">
        <v>69</v>
      </c>
      <c r="C29" s="207">
        <f>IF(_xlfn.MINIFS(Import!A:A,Import!K:K,"Rentrée")=DATE(1900,1,0),"",_xlfn.MINIFS(Import!A:A,Import!K:K,"Rentrée"))</f>
        <v>45908</v>
      </c>
      <c r="D29" s="208"/>
      <c r="E29" s="174"/>
      <c r="F29" s="35" t="s">
        <v>70</v>
      </c>
      <c r="G29" s="164"/>
    </row>
    <row r="30" spans="1:17" s="20" customFormat="1" ht="35" customHeight="1" thickBot="1">
      <c r="A30" s="224"/>
      <c r="B30" s="118" t="s">
        <v>71</v>
      </c>
      <c r="C30" s="209">
        <f>IF(_xlfn.MAXIFS(Import!A:A,Import!K:K,"Examens")=DATE(1900,1,0),"",_xlfn.MAXIFS(Import!A:A,Import!K:K,"Examens"))</f>
        <v>46563</v>
      </c>
      <c r="D30" s="210"/>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24"/>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24"/>
      <c r="B32" s="23" t="s">
        <v>77</v>
      </c>
      <c r="C32" s="37">
        <v>504</v>
      </c>
      <c r="D32" s="184">
        <v>270</v>
      </c>
      <c r="E32" s="178"/>
      <c r="F32" s="33"/>
      <c r="H32" s="149" t="s">
        <v>78</v>
      </c>
      <c r="I32" s="120">
        <f>COUNTIF(Import!K2:K793,"Centre")/2 + COUNTIF(Import!K2:K793,"Rentrée")/2</f>
        <v>128</v>
      </c>
      <c r="J32" s="121">
        <f>I32*7</f>
        <v>896</v>
      </c>
      <c r="K32" s="122"/>
      <c r="L32" s="120">
        <f>COUNTIF(Import!K794:K1583,"Centre")/2</f>
        <v>69</v>
      </c>
      <c r="M32" s="121">
        <f>L32*7</f>
        <v>483</v>
      </c>
      <c r="N32" s="122"/>
      <c r="O32" s="130">
        <f t="shared" ref="O32:P37" si="0">I32+L32</f>
        <v>197</v>
      </c>
      <c r="P32" s="131">
        <f t="shared" si="0"/>
        <v>1379</v>
      </c>
      <c r="Q32" s="132"/>
    </row>
    <row r="33" spans="1:17" s="20" customFormat="1" ht="35" customHeight="1" thickBot="1">
      <c r="A33" s="224"/>
      <c r="B33" s="23" t="s">
        <v>79</v>
      </c>
      <c r="C33" s="25">
        <f t="shared" ref="C33:D33" si="1">(C36*35)-C32</f>
        <v>497</v>
      </c>
      <c r="D33" s="154">
        <f t="shared" si="1"/>
        <v>283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24"/>
      <c r="B34" s="23" t="s">
        <v>82</v>
      </c>
      <c r="C34" s="25">
        <f>C32+C33</f>
        <v>1001</v>
      </c>
      <c r="D34" s="154">
        <f t="shared" ref="D34" si="2">D32+D33</f>
        <v>553</v>
      </c>
      <c r="E34" s="178"/>
      <c r="F34" s="45" t="s">
        <v>80</v>
      </c>
      <c r="G34" s="114"/>
      <c r="H34" s="151" t="s">
        <v>83</v>
      </c>
      <c r="I34" s="143">
        <f>I32+I33</f>
        <v>143</v>
      </c>
      <c r="J34" s="144">
        <f>J32+J33</f>
        <v>1001</v>
      </c>
      <c r="K34" s="145">
        <f>IFERROR(J34/(J34+J37),"")</f>
        <v>0.56746031746031744</v>
      </c>
      <c r="L34" s="143">
        <f>L32+L33</f>
        <v>79</v>
      </c>
      <c r="M34" s="144">
        <f>M32+M33</f>
        <v>553</v>
      </c>
      <c r="N34" s="145">
        <f>IFERROR(M34/(M34+M37),"")</f>
        <v>0.3110236220472441</v>
      </c>
      <c r="O34" s="143">
        <f t="shared" si="0"/>
        <v>222</v>
      </c>
      <c r="P34" s="144">
        <f t="shared" si="0"/>
        <v>1554</v>
      </c>
      <c r="Q34" s="145">
        <f>IFERROR(P34/(P34+P37),"")</f>
        <v>0.43873517786561267</v>
      </c>
    </row>
    <row r="35" spans="1:17" s="20" customFormat="1" ht="35" customHeight="1">
      <c r="A35" s="224"/>
      <c r="B35" s="22" t="s">
        <v>84</v>
      </c>
      <c r="C35" s="25">
        <f>I34</f>
        <v>143</v>
      </c>
      <c r="D35" s="154">
        <f>L34</f>
        <v>79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24"/>
      <c r="B36" s="22" t="s">
        <v>87</v>
      </c>
      <c r="C36" s="25">
        <f>C35/5</f>
        <v>28.6</v>
      </c>
      <c r="D36" s="154">
        <f>D35/5</f>
        <v>15.8</v>
      </c>
      <c r="E36" s="178"/>
      <c r="F36" s="33" t="s">
        <v>85</v>
      </c>
      <c r="H36" s="150" t="s">
        <v>88</v>
      </c>
      <c r="I36" s="133">
        <f>COUNTIF(Import!K2:K793,"Entreprise")/2</f>
        <v>109</v>
      </c>
      <c r="J36" s="134">
        <f>I36*7</f>
        <v>763</v>
      </c>
      <c r="K36" s="146"/>
      <c r="L36" s="133">
        <f>COUNTIF(Import!K794:K1583,"Entreprise")/2</f>
        <v>175</v>
      </c>
      <c r="M36" s="134">
        <f>L36*7</f>
        <v>1225</v>
      </c>
      <c r="N36" s="146"/>
      <c r="O36" s="137">
        <f t="shared" si="0"/>
        <v>284</v>
      </c>
      <c r="P36" s="138">
        <f t="shared" si="0"/>
        <v>1988</v>
      </c>
      <c r="Q36" s="147"/>
    </row>
    <row r="37" spans="1:17" s="20" customFormat="1" ht="35" customHeight="1" thickBot="1">
      <c r="A37" s="224"/>
      <c r="B37" s="153" t="s">
        <v>89</v>
      </c>
      <c r="C37" s="226">
        <f>C34+D34+E34</f>
        <v>1554</v>
      </c>
      <c r="D37" s="227"/>
      <c r="E37" s="179"/>
      <c r="F37" s="44" t="s">
        <v>85</v>
      </c>
      <c r="H37" s="151" t="s">
        <v>90</v>
      </c>
      <c r="I37" s="143">
        <f>I35+I36</f>
        <v>109</v>
      </c>
      <c r="J37" s="144">
        <f>J35+J36</f>
        <v>763</v>
      </c>
      <c r="K37" s="148">
        <f>IFERROR(J37/(J37+J34),"")</f>
        <v>0.43253968253968256</v>
      </c>
      <c r="L37" s="143">
        <f>L35+L36</f>
        <v>175</v>
      </c>
      <c r="M37" s="144">
        <f>M35+M36</f>
        <v>1225</v>
      </c>
      <c r="N37" s="148">
        <f>IFERROR(M37/(M37+M34),"")</f>
        <v>0.6889763779527559</v>
      </c>
      <c r="O37" s="143">
        <f t="shared" si="0"/>
        <v>284</v>
      </c>
      <c r="P37" s="144">
        <f t="shared" si="0"/>
        <v>1988</v>
      </c>
      <c r="Q37" s="148">
        <f>IFERROR(P37/(P37+P34),"")</f>
        <v>0.56126482213438733</v>
      </c>
    </row>
    <row r="38" spans="1:17" s="20" customFormat="1" ht="35" customHeight="1">
      <c r="A38" s="224"/>
      <c r="B38" s="156" t="s">
        <v>91</v>
      </c>
      <c r="C38" s="228" t="s">
        <v>175</v>
      </c>
      <c r="D38" s="229"/>
      <c r="E38" s="180"/>
      <c r="F38" s="35" t="s">
        <v>37</v>
      </c>
      <c r="H38"/>
    </row>
    <row r="39" spans="1:17" s="20" customFormat="1" ht="35" customHeight="1">
      <c r="A39" s="224"/>
      <c r="B39" s="26" t="s">
        <v>92</v>
      </c>
      <c r="C39" s="230" t="s">
        <v>176</v>
      </c>
      <c r="D39" s="231"/>
      <c r="E39" s="178"/>
      <c r="F39" s="33" t="s">
        <v>37</v>
      </c>
      <c r="H39"/>
    </row>
    <row r="40" spans="1:17" s="27" customFormat="1" ht="35" customHeight="1">
      <c r="A40" s="224"/>
      <c r="B40" s="22" t="s">
        <v>93</v>
      </c>
      <c r="C40" s="230" t="s">
        <v>177</v>
      </c>
      <c r="D40" s="231"/>
      <c r="E40" s="178"/>
      <c r="F40" s="33" t="s">
        <v>37</v>
      </c>
      <c r="H40"/>
    </row>
    <row r="41" spans="1:17" s="27" customFormat="1" ht="35" customHeight="1">
      <c r="A41" s="224"/>
      <c r="B41" s="23" t="s">
        <v>94</v>
      </c>
      <c r="C41" s="230" t="s">
        <v>178</v>
      </c>
      <c r="D41" s="231"/>
      <c r="E41" s="178"/>
      <c r="F41" s="33" t="s">
        <v>37</v>
      </c>
      <c r="H41"/>
    </row>
    <row r="42" spans="1:17" s="27" customFormat="1" ht="35" customHeight="1">
      <c r="A42" s="224"/>
      <c r="B42" s="23" t="s">
        <v>95</v>
      </c>
      <c r="C42" s="203"/>
      <c r="D42" s="204"/>
      <c r="E42" s="181"/>
      <c r="F42" s="33"/>
      <c r="G42" s="163" t="b">
        <f>AND(C41="Oui",C42="")</f>
        <v>0</v>
      </c>
      <c r="H42"/>
    </row>
    <row r="43" spans="1:17" ht="35" customHeight="1" thickBot="1">
      <c r="A43" s="225"/>
      <c r="B43" s="118" t="s">
        <v>96</v>
      </c>
      <c r="C43" s="205" t="s">
        <v>178</v>
      </c>
      <c r="D43" s="206"/>
      <c r="E43" s="182"/>
      <c r="F43" s="34" t="s">
        <v>37</v>
      </c>
    </row>
  </sheetData>
  <sheetProtection algorithmName="SHA-512" hashValue="NknC5AfLJnFXIDDfpXl0efG7smB4oFSascI+wmApFi16Uc6oMNqfD/kXPjK1bzpfkFilpy4W/hWo/ZSgiji91A==" saltValue="OdsGoMYetcEuUB9BDpogMA==" spinCount="100000" sheet="1" objects="1" scenarios="1"/>
  <mergeCells count="32">
    <mergeCell ref="C12:D12"/>
    <mergeCell ref="F9:F10"/>
    <mergeCell ref="C8:D8"/>
    <mergeCell ref="C9:D9"/>
    <mergeCell ref="C10:D10"/>
    <mergeCell ref="C11:D11"/>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A1:D1"/>
    <mergeCell ref="A2:D2"/>
    <mergeCell ref="C3:D3"/>
    <mergeCell ref="C4:D4"/>
    <mergeCell ref="C5:D5"/>
    <mergeCell ref="C13:D13"/>
    <mergeCell ref="C14:D14"/>
    <mergeCell ref="C15:D15"/>
    <mergeCell ref="C29:D29"/>
    <mergeCell ref="C30:D30"/>
  </mergeCells>
  <phoneticPr fontId="35"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H14" sqref="H14"/>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6"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row>
    <row r="4" spans="1:61" s="46" customFormat="1" ht="50" customHeight="1">
      <c r="A4" s="1"/>
      <c r="B4" s="55"/>
      <c r="C4" s="267" t="str">
        <f>_xlfn.TEXTJOIN(" - ",TRUE,_xlfn.TEXTJOIN(" ",TRUE,'Fiche formation'!C11:C13),'Fiche formation'!C14,IF('Fiche formation'!G16="oui",'Fiche formation'!C16,""))</f>
        <v>MASTER Informatique Intelligence Artificielle et Sciences des Données Codip - M IASD Codip - M1 2025-2026</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1"/>
      <c r="AQ4" s="1"/>
      <c r="AR4" s="1"/>
      <c r="AS4" s="1"/>
      <c r="AT4" s="1"/>
      <c r="AU4" s="1"/>
      <c r="AV4" s="1"/>
      <c r="AW4" s="1"/>
      <c r="AX4" s="1"/>
      <c r="AY4" s="1"/>
      <c r="AZ4" s="1"/>
      <c r="BA4" s="1"/>
      <c r="BB4" s="1"/>
      <c r="BC4" s="1"/>
      <c r="BD4" s="1"/>
      <c r="BE4" s="1"/>
      <c r="BF4" s="1"/>
      <c r="BG4" s="1"/>
      <c r="BH4" s="1"/>
      <c r="BI4" s="1"/>
    </row>
    <row r="5" spans="1:61" ht="40" customHeight="1" thickBot="1">
      <c r="C5" s="261">
        <v>2025</v>
      </c>
      <c r="D5" s="262"/>
      <c r="E5" s="262"/>
      <c r="F5" s="262"/>
      <c r="G5" s="262"/>
      <c r="H5" s="262"/>
      <c r="I5" s="262"/>
      <c r="J5" s="262"/>
      <c r="K5" s="262"/>
      <c r="L5" s="262"/>
      <c r="M5" s="262"/>
      <c r="N5" s="262"/>
      <c r="O5" s="262"/>
      <c r="P5" s="262"/>
      <c r="Q5" s="263"/>
      <c r="R5" s="57"/>
      <c r="S5" s="261">
        <f>IF(MONTH(1&amp;S6)=1,An+1,"")</f>
        <v>2026</v>
      </c>
      <c r="T5" s="262"/>
      <c r="U5" s="262"/>
      <c r="V5" s="262"/>
      <c r="W5" s="262"/>
      <c r="X5" s="262"/>
      <c r="Y5" s="262"/>
      <c r="Z5" s="262"/>
      <c r="AA5" s="262"/>
      <c r="AB5" s="262"/>
      <c r="AC5" s="262"/>
      <c r="AD5" s="262"/>
      <c r="AE5" s="262"/>
      <c r="AF5" s="262"/>
      <c r="AG5" s="262"/>
      <c r="AH5" s="262"/>
      <c r="AI5" s="262"/>
      <c r="AJ5" s="262"/>
      <c r="AK5" s="262"/>
      <c r="AL5" s="262"/>
      <c r="AM5" s="262"/>
      <c r="AN5" s="262"/>
      <c r="AO5" s="263"/>
    </row>
    <row r="6" spans="1:61" ht="35.25" customHeight="1" thickBot="1">
      <c r="C6" s="264" t="s">
        <v>97</v>
      </c>
      <c r="D6" s="258"/>
      <c r="E6" s="265"/>
      <c r="F6" s="58">
        <f>MONTH(1&amp;G6)</f>
        <v>9</v>
      </c>
      <c r="G6" s="258" t="s">
        <v>98</v>
      </c>
      <c r="H6" s="259"/>
      <c r="I6" s="59">
        <f>MONTH(1&amp;J6)</f>
        <v>10</v>
      </c>
      <c r="J6" s="258" t="str">
        <f>CHOOSE(IF(MONTH(1&amp;G6)=12,1,MONTH(1&amp;G6)+1),"Janvier","Février","Mars","Avril","Mai","Juin","Juillet","Août","Septembre","Octobre","Novembre","Décembre")</f>
        <v>Octobre</v>
      </c>
      <c r="K6" s="259"/>
      <c r="L6" s="60">
        <f>MONTH(1&amp;M6)</f>
        <v>11</v>
      </c>
      <c r="M6" s="258" t="str">
        <f>CHOOSE(IF(MONTH(1&amp;J6)=12,1,MONTH(1&amp;J6)+1),"Janvier","Février","Mars","Avril","Mai","Juin","Juillet","Août","Septembre","Octobre","Novembre","Décembre")</f>
        <v>Novembre</v>
      </c>
      <c r="N6" s="259"/>
      <c r="O6" s="60">
        <f>MONTH(1&amp;P6)</f>
        <v>12</v>
      </c>
      <c r="P6" s="258" t="str">
        <f>CHOOSE(IF(MONTH(1&amp;M6)=12,1,MONTH(1&amp;M6)+1),"Janvier","Février","Mars","Avril","Mai","Juin","Juillet","Août","Septembre","Octobre","Novembre","Décembre")</f>
        <v>Décembre</v>
      </c>
      <c r="Q6" s="265"/>
      <c r="R6" s="56"/>
      <c r="S6" s="260" t="str">
        <f>CHOOSE(IF(MONTH(1&amp;P6)=12,1,MONTH(1&amp;P6)+1),"Janvier","Février","Mars","Avril","Mai","Juin","Juillet","Août","Septembre","Octobre","Novembre","Décembre")</f>
        <v>Janvier</v>
      </c>
      <c r="T6" s="259"/>
      <c r="U6" s="60">
        <f>MONTH(1&amp;V6)</f>
        <v>2</v>
      </c>
      <c r="V6" s="258" t="str">
        <f>CHOOSE(IF(MONTH(1&amp;S6)=12,1,MONTH(1&amp;S6)+1),"Janvier","Février","Mars","Avril","Mai","Juin","Juillet","Août","Septembre","Octobre","Novembre","Décembre")</f>
        <v>Février</v>
      </c>
      <c r="W6" s="259"/>
      <c r="X6" s="60">
        <f>MONTH(1&amp;Y6)</f>
        <v>3</v>
      </c>
      <c r="Y6" s="258" t="str">
        <f>CHOOSE(IF(MONTH(1&amp;V6)=12,1,MONTH(1&amp;V6)+1),"Janvier","Février","Mars","Avril","Mai","Juin","Juillet","Août","Septembre","Octobre","Novembre","Décembre")</f>
        <v>Mars</v>
      </c>
      <c r="Z6" s="259"/>
      <c r="AA6" s="60">
        <f>MONTH(1&amp;AB6)</f>
        <v>4</v>
      </c>
      <c r="AB6" s="258" t="str">
        <f>CHOOSE(IF(MONTH(1&amp;Y6)=12,1,MONTH(1&amp;Y6)+1),"Janvier","Février","Mars","Avril","Mai","Juin","Juillet","Août","Septembre","Octobre","Novembre","Décembre")</f>
        <v>Avril</v>
      </c>
      <c r="AC6" s="259"/>
      <c r="AD6" s="60">
        <f>MONTH(1&amp;AE6)</f>
        <v>5</v>
      </c>
      <c r="AE6" s="258" t="str">
        <f>CHOOSE(IF(MONTH(1&amp;AB6)=12,1,MONTH(1&amp;AB6)+1),"Janvier","Février","Mars","Avril","Mai","Juin","Juillet","Août","Septembre","Octobre","Novembre","Décembre")</f>
        <v>Mai</v>
      </c>
      <c r="AF6" s="259"/>
      <c r="AG6" s="60">
        <f>MONTH(1&amp;AH6)</f>
        <v>6</v>
      </c>
      <c r="AH6" s="258" t="str">
        <f>CHOOSE(IF(MONTH(1&amp;AE6)=12,1,MONTH(1&amp;AE6)+1),"Janvier","Février","Mars","Avril","Mai","Juin","Juillet","Août","Septembre","Octobre","Novembre","Décembre")</f>
        <v>Juin</v>
      </c>
      <c r="AI6" s="259"/>
      <c r="AJ6" s="60">
        <f>MONTH(1&amp;AK6)</f>
        <v>7</v>
      </c>
      <c r="AK6" s="258" t="str">
        <f>CHOOSE(IF(MONTH(1&amp;AH6)=12,1,MONTH(1&amp;AH6)+1),"Janvier","Février","Mars","Avril","Mai","Juin","Juillet","Août","Septembre","Octobre","Novembre","Décembre")</f>
        <v>Juillet</v>
      </c>
      <c r="AL6" s="259"/>
      <c r="AM6" s="60">
        <f>MONTH(1&amp;AN6)</f>
        <v>8</v>
      </c>
      <c r="AN6" s="258" t="str">
        <f>CHOOSE(IF(MONTH(1&amp;AK6)=12,1,MONTH(1&amp;AK6)+1),"Janvier","Février","Mars","Avril","Mai","Juin","Juillet","Août","Septembre","Octobre","Novembre","Décembre")</f>
        <v>Août</v>
      </c>
      <c r="AO6" s="259"/>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78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78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78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78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78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78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78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78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78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78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56" t="s">
        <v>99</v>
      </c>
      <c r="U1048576" s="257"/>
      <c r="V1048576" s="257"/>
    </row>
  </sheetData>
  <sheetProtection algorithmName="SHA-512" hashValue="id9cl998L9pChLlU91wahUE5IhkfogZ0jYwnzXC9ozczemXzu7w6oc0slcowMXblY3oKcfEcavld6WDDDOx38Q==" saltValue="vwk2xP1xatRmQSUDVQKqwg==" spinCount="100000" sheet="1" selectLockedCells="1"/>
  <mergeCells count="18">
    <mergeCell ref="G6:H6"/>
    <mergeCell ref="J6:K6"/>
    <mergeCell ref="C5:Q5"/>
    <mergeCell ref="C6:E6"/>
    <mergeCell ref="C3:AO3"/>
    <mergeCell ref="C4:AO4"/>
    <mergeCell ref="M6:N6"/>
    <mergeCell ref="P6:Q6"/>
    <mergeCell ref="S5:AO5"/>
    <mergeCell ref="T1048576:V1048576"/>
    <mergeCell ref="AH6:AI6"/>
    <mergeCell ref="AK6:AL6"/>
    <mergeCell ref="AN6:AO6"/>
    <mergeCell ref="V6:W6"/>
    <mergeCell ref="Y6:Z6"/>
    <mergeCell ref="AB6:AC6"/>
    <mergeCell ref="AE6:AF6"/>
    <mergeCell ref="S6:T6"/>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2" zoomScale="70" zoomScaleNormal="70" zoomScaleSheetLayoutView="100" zoomScalePageLayoutView="120" workbookViewId="0">
      <selection activeCell="AF27" sqref="AF27:AF31"/>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6"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row>
    <row r="4" spans="1:42" s="46" customFormat="1" ht="50" customHeight="1">
      <c r="A4" s="1"/>
      <c r="B4" s="55"/>
      <c r="C4" s="267" t="str">
        <f>_xlfn.TEXTJOIN(" - ",TRUE,_xlfn.TEXTJOIN(" ",TRUE,'Fiche formation'!C11:C13),'Fiche formation'!C14,IF('Fiche formation'!G16="oui",'Fiche formation'!D16,""))</f>
        <v>MASTER Informatique Intelligence Artificielle et Sciences des Données Codip - M IASD Codip - M2 2026-2027</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1"/>
    </row>
    <row r="5" spans="1:42" ht="40" customHeight="1" thickBot="1">
      <c r="C5" s="261">
        <v>2026</v>
      </c>
      <c r="D5" s="262"/>
      <c r="E5" s="262"/>
      <c r="F5" s="262"/>
      <c r="G5" s="262"/>
      <c r="H5" s="262"/>
      <c r="I5" s="262"/>
      <c r="J5" s="262"/>
      <c r="K5" s="262"/>
      <c r="L5" s="262"/>
      <c r="M5" s="262"/>
      <c r="N5" s="263"/>
      <c r="O5" s="57"/>
      <c r="P5" s="261">
        <f>IF(MONTH(1&amp;P6)=1,An+1,"")</f>
        <v>2027</v>
      </c>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3"/>
    </row>
    <row r="6" spans="1:42" ht="35.25" customHeight="1" thickBot="1">
      <c r="C6" s="58">
        <f>MONTH(1&amp;D6)</f>
        <v>9</v>
      </c>
      <c r="D6" s="258" t="s">
        <v>98</v>
      </c>
      <c r="E6" s="259"/>
      <c r="F6" s="59">
        <f>MONTH(1&amp;G6)</f>
        <v>10</v>
      </c>
      <c r="G6" s="258" t="str">
        <f>CHOOSE(IF(MONTH(1&amp;D6)=12,1,MONTH(1&amp;D6)+1),"Janvier","Février","Mars","Avril","Mai","Juin","Juillet","Août","Septembre","Octobre","Novembre","Décembre")</f>
        <v>Octobre</v>
      </c>
      <c r="H6" s="259"/>
      <c r="I6" s="60">
        <f>MONTH(1&amp;J6)</f>
        <v>11</v>
      </c>
      <c r="J6" s="258" t="str">
        <f>CHOOSE(IF(MONTH(1&amp;G6)=12,1,MONTH(1&amp;G6)+1),"Janvier","Février","Mars","Avril","Mai","Juin","Juillet","Août","Septembre","Octobre","Novembre","Décembre")</f>
        <v>Novembre</v>
      </c>
      <c r="K6" s="259"/>
      <c r="L6" s="60">
        <f>MONTH(1&amp;M6)</f>
        <v>12</v>
      </c>
      <c r="M6" s="258" t="str">
        <f>CHOOSE(IF(MONTH(1&amp;J6)=12,1,MONTH(1&amp;J6)+1),"Janvier","Février","Mars","Avril","Mai","Juin","Juillet","Août","Septembre","Octobre","Novembre","Décembre")</f>
        <v>Décembre</v>
      </c>
      <c r="N6" s="265"/>
      <c r="O6" s="56"/>
      <c r="P6" s="260" t="str">
        <f>CHOOSE(IF(MONTH(1&amp;M6)=12,1,MONTH(1&amp;M6)+1),"Janvier","Février","Mars","Avril","Mai","Juin","Juillet","Août","Septembre","Octobre","Novembre","Décembre")</f>
        <v>Janvier</v>
      </c>
      <c r="Q6" s="259"/>
      <c r="R6" s="60">
        <f>MONTH(1&amp;S6)</f>
        <v>2</v>
      </c>
      <c r="S6" s="258" t="str">
        <f>CHOOSE(IF(MONTH(1&amp;P6)=12,1,MONTH(1&amp;P6)+1),"Janvier","Février","Mars","Avril","Mai","Juin","Juillet","Août","Septembre","Octobre","Novembre","Décembre")</f>
        <v>Février</v>
      </c>
      <c r="T6" s="259"/>
      <c r="U6" s="60">
        <f>MONTH(1&amp;V6)</f>
        <v>3</v>
      </c>
      <c r="V6" s="258" t="str">
        <f>CHOOSE(IF(MONTH(1&amp;S6)=12,1,MONTH(1&amp;S6)+1),"Janvier","Février","Mars","Avril","Mai","Juin","Juillet","Août","Septembre","Octobre","Novembre","Décembre")</f>
        <v>Mars</v>
      </c>
      <c r="W6" s="259"/>
      <c r="X6" s="60">
        <f>MONTH(1&amp;Y6)</f>
        <v>4</v>
      </c>
      <c r="Y6" s="258" t="str">
        <f>CHOOSE(IF(MONTH(1&amp;V6)=12,1,MONTH(1&amp;V6)+1),"Janvier","Février","Mars","Avril","Mai","Juin","Juillet","Août","Septembre","Octobre","Novembre","Décembre")</f>
        <v>Avril</v>
      </c>
      <c r="Z6" s="259"/>
      <c r="AA6" s="60">
        <f>MONTH(1&amp;AB6)</f>
        <v>5</v>
      </c>
      <c r="AB6" s="258" t="str">
        <f>CHOOSE(IF(MONTH(1&amp;Y6)=12,1,MONTH(1&amp;Y6)+1),"Janvier","Février","Mars","Avril","Mai","Juin","Juillet","Août","Septembre","Octobre","Novembre","Décembre")</f>
        <v>Mai</v>
      </c>
      <c r="AC6" s="259"/>
      <c r="AD6" s="60">
        <f>MONTH(1&amp;AE6)</f>
        <v>6</v>
      </c>
      <c r="AE6" s="258" t="str">
        <f>CHOOSE(IF(MONTH(1&amp;AB6)=12,1,MONTH(1&amp;AB6)+1),"Janvier","Février","Mars","Avril","Mai","Juin","Juillet","Août","Septembre","Octobre","Novembre","Décembre")</f>
        <v>Juin</v>
      </c>
      <c r="AF6" s="259"/>
      <c r="AG6" s="60">
        <f>MONTH(1&amp;AH6)</f>
        <v>7</v>
      </c>
      <c r="AH6" s="258" t="str">
        <f>CHOOSE(IF(MONTH(1&amp;AE6)=12,1,MONTH(1&amp;AE6)+1),"Janvier","Février","Mars","Avril","Mai","Juin","Juillet","Août","Septembre","Octobre","Novembre","Décembre")</f>
        <v>Juillet</v>
      </c>
      <c r="AI6" s="259"/>
      <c r="AJ6" s="60">
        <f>MONTH(1&amp;AK6)</f>
        <v>8</v>
      </c>
      <c r="AK6" s="258" t="str">
        <f>CHOOSE(IF(MONTH(1&amp;AH6)=12,1,MONTH(1&amp;AH6)+1),"Janvier","Février","Mars","Avril","Mai","Juin","Juillet","Août","Septembre","Octobre","Novembre","Décembre")</f>
        <v>Août</v>
      </c>
      <c r="AL6" s="259"/>
      <c r="AM6" s="60">
        <f>MONTH(1&amp;AN6)</f>
        <v>9</v>
      </c>
      <c r="AN6" s="258" t="str">
        <f>CHOOSE(IF(MONTH(1&amp;AK6)=12,1,MONTH(1&amp;AK6)+1),"Janvier","Février","Mars","Avril","Mai","Juin","Juillet","Août","Septembre","Octobre","Novembre","Décembre")</f>
        <v>Septembre</v>
      </c>
      <c r="AO6" s="265"/>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78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78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78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78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78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78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78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78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78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78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56" t="s">
        <v>99</v>
      </c>
      <c r="R1048576" s="257"/>
      <c r="S1048576" s="257"/>
    </row>
  </sheetData>
  <sheetProtection algorithmName="SHA-512" hashValue="ubzky2srI1CbQJ93IHXfPiKFtAopENWXF4+8HTKT3tg5nCf5HUXI3tNoRudAzSLyqat2/rw+8B8RGiHFDw1UVw==" saltValue="YeD7FBY64O7rTyp63UliTA==" spinCount="100000" sheet="1" selectLockedCells="1"/>
  <mergeCells count="18">
    <mergeCell ref="AN6:AO6"/>
    <mergeCell ref="C3:AO3"/>
    <mergeCell ref="C4:AO4"/>
    <mergeCell ref="AH6:AI6"/>
    <mergeCell ref="AK6:AL6"/>
    <mergeCell ref="C5:N5"/>
    <mergeCell ref="D6:E6"/>
    <mergeCell ref="G6:H6"/>
    <mergeCell ref="J6:K6"/>
    <mergeCell ref="M6:N6"/>
    <mergeCell ref="P5:AO5"/>
    <mergeCell ref="Q1048576:S1048576"/>
    <mergeCell ref="V6:W6"/>
    <mergeCell ref="Y6:Z6"/>
    <mergeCell ref="AB6:AC6"/>
    <mergeCell ref="AE6:AF6"/>
    <mergeCell ref="P6:Q6"/>
    <mergeCell ref="S6:T6"/>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IASD Codip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IASD Codip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IASD Codip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IASD Codip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IASD Codip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IASD Codip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IASD Codip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IASD Codip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IASD Codip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IASD Codip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IASD Codip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IASD Codip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IASD Codip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IASD Codip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IASD Codip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IASD Codip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IASD Codip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IASD Codip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IASD Codip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IASD Codip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IASD Codip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IASD Codip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IASD Codip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IASD Codip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IASD Codip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IASD Codip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IASD Codip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IASD Codip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IASD Codip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IASD Codip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IASD Codip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IASD Codip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IASD Codip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IASD Codip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IASD Codip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IASD Codip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IASD Codip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IASD Codip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IASD Codip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IASD Codip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IASD Codip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IASD Codip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IASD Codip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IASD Codip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IASD Codip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IASD Codip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IASD Codip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IASD Codip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IASD Codip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IASD Codip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IASD Codip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IASD Codip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IASD Codip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IASD Codip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IASD Codip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IASD Codip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IASD Codip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IASD Codip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IASD Codip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IASD Codip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IASD Codip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IASD Codip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IASD Codip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IASD Codip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IASD Codip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IASD Codip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IASD Codip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IASD Codip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IASD Codip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IASD Codip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IASD Codip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IASD Codip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IASD Codip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IASD Codip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IASD Codip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IASD Codip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IASD Codip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IASD Codip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IASD Codip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IASD Codip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IASD Codip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IASD Codip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IASD Codip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IASD Codip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IASD Codip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IASD Codip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IASD Codip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IASD Codip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IASD Codip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IASD Codip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IASD Codip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IASD Codip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IASD Codip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IASD Codip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IASD Codip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IASD Codip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IASD Codip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IASD Codip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IASD Codip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IASD Codip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IASD Codip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IASD Codip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IASD Codip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IASD Codip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IASD Codip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IASD Codip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IASD Codip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IASD Codip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IASD Codip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IASD Codip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IASD Codip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IASD Codip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IASD Codip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IASD Codip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IASD Codip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IASD Codip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IASD Codip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IASD Codip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IASD Codip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IASD Codip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IASD Codip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IASD Codip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IASD Codip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IASD Codip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IASD Codip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IASD Codip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IASD Codip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IASD Codip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IASD Codip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IASD Codip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IASD Codip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IASD Codip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IASD Codip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IASD Codip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IASD Codip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IASD Codip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IASD Codip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IASD Codip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IASD Codip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IASD Codip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IASD Codip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IASD Codip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IASD Codip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IASD Codip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IASD Codip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IASD Codip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IASD Codip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IASD Codip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IASD Codip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IASD Codip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IASD Codip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IASD Codip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IASD Codip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IASD Codip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IASD Codip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IASD Codip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IASD Codip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IASD Codip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IASD Codip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IASD Codip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IASD Codip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IASD Codip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IASD Codip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IASD Codip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IASD Codip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IASD Codip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IASD Codip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IASD Codip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IASD Codip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IASD Codip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IASD Codip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IASD Codip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IASD Codip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IASD Codip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IASD Codip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IASD Codip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IASD Codip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IASD Codip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IASD Codip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IASD Codip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IASD Codip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IASD Codip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IASD Codip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IASD Codip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IASD Codip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IASD Codip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IASD Codip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IASD Codip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IASD Codip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IASD Codip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IASD Codip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IASD Codip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IASD Codip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IASD Codip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IASD Codip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IASD Codip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IASD Codip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IASD Codip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IASD Codip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IASD Codip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IASD Codip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IASD Codip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IASD Codip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IASD Codip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IASD Codip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IASD Codip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IASD Codip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IASD Codip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IASD Codip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IASD Codip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IASD Codip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IASD Codip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IASD Codip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IASD Codip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IASD Codip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IASD Codip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IASD Codip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IASD Codip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IASD Codip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IASD Codip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IASD Codip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IASD Codip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IASD Codip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IASD Codip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IASD Codip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IASD Codip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IASD Codip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IASD Codip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IASD Codip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IASD Codip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IASD Codip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IASD Codip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IASD Codip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IASD Codip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IASD Codip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IASD Codip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IASD Codip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IASD Codip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IASD Codip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IASD Codip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IASD Codip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IASD Codip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IASD Codip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IASD Codip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IASD Codip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IASD Codip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IASD Codip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IASD Codip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IASD Codip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IASD Codip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IASD Codip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IASD Codip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IASD Codip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IASD Codip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IASD Codip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IASD Codip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IASD Codip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IASD Codip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IASD Codip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IASD Codip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IASD Codip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IASD Codip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IASD Codip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IASD Codip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IASD Codip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IASD Codip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IASD Codip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IASD Codip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IASD Codip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IASD Codip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IASD Codip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IASD Codip 2A</v>
      </c>
      <c r="K273">
        <f>VLOOKUP(A273,'Calendrier 2025-2026'!$P$7:$Q$37,2,FALSE)</f>
        <v>0</v>
      </c>
    </row>
    <row r="274" spans="1:11">
      <c r="A274" s="10">
        <f t="shared" si="22"/>
        <v>46006</v>
      </c>
      <c r="B274" t="str">
        <f t="shared" si="23"/>
        <v>08:00</v>
      </c>
      <c r="C274" t="str">
        <f t="shared" si="24"/>
        <v>12:00</v>
      </c>
      <c r="D274" t="str">
        <f t="shared" si="21"/>
        <v>Centre</v>
      </c>
      <c r="E274">
        <f t="shared" si="20"/>
        <v>1</v>
      </c>
      <c r="F274" t="str">
        <f>IF(A274&lt;DATE(2026,9,1),'Fiche formation'!$C$25,'Fiche formation'!$D$25)</f>
        <v>mickael.montassier@umontpellier.fr</v>
      </c>
      <c r="G274">
        <f>Salle!$B$1</f>
        <v>0</v>
      </c>
      <c r="H274" t="str">
        <f>CONCATENATE('Fiche formation'!$C$14," ",IF(A274&lt;DATE(2026,9,1),"2A","3A"))</f>
        <v>M IASD Codip 2A</v>
      </c>
      <c r="K274" t="str">
        <f>VLOOKUP(A274,'Calendrier 2025-2026'!$P$7:$Q$37,2,FALSE)</f>
        <v>Centre</v>
      </c>
    </row>
    <row r="275" spans="1:11">
      <c r="A275" s="10">
        <f t="shared" si="22"/>
        <v>46006</v>
      </c>
      <c r="B275" t="str">
        <f t="shared" si="23"/>
        <v>14:00</v>
      </c>
      <c r="C275" t="str">
        <f t="shared" si="24"/>
        <v>17:00</v>
      </c>
      <c r="D275" t="str">
        <f t="shared" si="21"/>
        <v>Centre</v>
      </c>
      <c r="E275">
        <f t="shared" si="20"/>
        <v>1</v>
      </c>
      <c r="F275" t="str">
        <f>IF(A275&lt;DATE(2026,9,1),'Fiche formation'!$C$25,'Fiche formation'!$D$25)</f>
        <v>mickael.montassier@umontpellier.fr</v>
      </c>
      <c r="G275">
        <f>Salle!$B$1</f>
        <v>0</v>
      </c>
      <c r="H275" t="str">
        <f>CONCATENATE('Fiche formation'!$C$14," ",IF(A275&lt;DATE(2026,9,1),"2A","3A"))</f>
        <v>M IASD Codip 2A</v>
      </c>
      <c r="K275" t="str">
        <f>VLOOKUP(A275,'Calendrier 2025-2026'!$P$7:$Q$37,2,FALSE)</f>
        <v>Centre</v>
      </c>
    </row>
    <row r="276" spans="1:11">
      <c r="A276" s="10">
        <f t="shared" si="22"/>
        <v>46007</v>
      </c>
      <c r="B276" t="str">
        <f t="shared" si="23"/>
        <v>08:00</v>
      </c>
      <c r="C276" t="str">
        <f t="shared" si="24"/>
        <v>12:00</v>
      </c>
      <c r="D276" t="str">
        <f t="shared" si="21"/>
        <v>Centre</v>
      </c>
      <c r="E276">
        <f t="shared" si="20"/>
        <v>1</v>
      </c>
      <c r="F276" t="str">
        <f>IF(A276&lt;DATE(2026,9,1),'Fiche formation'!$C$25,'Fiche formation'!$D$25)</f>
        <v>mickael.montassier@umontpellier.fr</v>
      </c>
      <c r="G276">
        <f>Salle!$B$1</f>
        <v>0</v>
      </c>
      <c r="H276" t="str">
        <f>CONCATENATE('Fiche formation'!$C$14," ",IF(A276&lt;DATE(2026,9,1),"2A","3A"))</f>
        <v>M IASD Codip 2A</v>
      </c>
      <c r="K276" t="str">
        <f>VLOOKUP(A276,'Calendrier 2025-2026'!$P$7:$Q$37,2,FALSE)</f>
        <v>Centre</v>
      </c>
    </row>
    <row r="277" spans="1:11">
      <c r="A277" s="10">
        <f t="shared" si="22"/>
        <v>46007</v>
      </c>
      <c r="B277" t="str">
        <f t="shared" si="23"/>
        <v>14:00</v>
      </c>
      <c r="C277" t="str">
        <f t="shared" si="24"/>
        <v>17:00</v>
      </c>
      <c r="D277" t="str">
        <f t="shared" si="21"/>
        <v>Centre</v>
      </c>
      <c r="E277">
        <f t="shared" si="20"/>
        <v>1</v>
      </c>
      <c r="F277" t="str">
        <f>IF(A277&lt;DATE(2026,9,1),'Fiche formation'!$C$25,'Fiche formation'!$D$25)</f>
        <v>mickael.montassier@umontpellier.fr</v>
      </c>
      <c r="G277">
        <f>Salle!$B$1</f>
        <v>0</v>
      </c>
      <c r="H277" t="str">
        <f>CONCATENATE('Fiche formation'!$C$14," ",IF(A277&lt;DATE(2026,9,1),"2A","3A"))</f>
        <v>M IASD Codip 2A</v>
      </c>
      <c r="K277" t="str">
        <f>VLOOKUP(A277,'Calendrier 2025-2026'!$P$7:$Q$37,2,FALSE)</f>
        <v>Centre</v>
      </c>
    </row>
    <row r="278" spans="1:11">
      <c r="A278" s="10">
        <f t="shared" si="22"/>
        <v>46008</v>
      </c>
      <c r="B278" t="str">
        <f t="shared" si="23"/>
        <v>08:00</v>
      </c>
      <c r="C278" t="str">
        <f t="shared" si="24"/>
        <v>12:00</v>
      </c>
      <c r="D278" t="str">
        <f t="shared" si="21"/>
        <v>Centre</v>
      </c>
      <c r="E278">
        <f t="shared" si="20"/>
        <v>1</v>
      </c>
      <c r="F278" t="str">
        <f>IF(A278&lt;DATE(2026,9,1),'Fiche formation'!$C$25,'Fiche formation'!$D$25)</f>
        <v>mickael.montassier@umontpellier.fr</v>
      </c>
      <c r="G278">
        <f>Salle!$B$1</f>
        <v>0</v>
      </c>
      <c r="H278" t="str">
        <f>CONCATENATE('Fiche formation'!$C$14," ",IF(A278&lt;DATE(2026,9,1),"2A","3A"))</f>
        <v>M IASD Codip 2A</v>
      </c>
      <c r="K278" t="str">
        <f>VLOOKUP(A278,'Calendrier 2025-2026'!$P$7:$Q$37,2,FALSE)</f>
        <v>Centre</v>
      </c>
    </row>
    <row r="279" spans="1:11">
      <c r="A279" s="10">
        <f t="shared" si="22"/>
        <v>46008</v>
      </c>
      <c r="B279" t="str">
        <f t="shared" si="23"/>
        <v>14:00</v>
      </c>
      <c r="C279" t="str">
        <f t="shared" si="24"/>
        <v>17:00</v>
      </c>
      <c r="D279" t="str">
        <f t="shared" si="21"/>
        <v>Centre</v>
      </c>
      <c r="E279">
        <f t="shared" si="20"/>
        <v>1</v>
      </c>
      <c r="F279" t="str">
        <f>IF(A279&lt;DATE(2026,9,1),'Fiche formation'!$C$25,'Fiche formation'!$D$25)</f>
        <v>mickael.montassier@umontpellier.fr</v>
      </c>
      <c r="G279">
        <f>Salle!$B$1</f>
        <v>0</v>
      </c>
      <c r="H279" t="str">
        <f>CONCATENATE('Fiche formation'!$C$14," ",IF(A279&lt;DATE(2026,9,1),"2A","3A"))</f>
        <v>M IASD Codip 2A</v>
      </c>
      <c r="K279" t="str">
        <f>VLOOKUP(A279,'Calendrier 2025-2026'!$P$7:$Q$37,2,FALSE)</f>
        <v>Centre</v>
      </c>
    </row>
    <row r="280" spans="1:11">
      <c r="A280" s="10">
        <f t="shared" si="22"/>
        <v>46009</v>
      </c>
      <c r="B280" t="str">
        <f t="shared" si="23"/>
        <v>08:00</v>
      </c>
      <c r="C280" t="str">
        <f t="shared" si="24"/>
        <v>12:00</v>
      </c>
      <c r="D280" t="str">
        <f t="shared" si="21"/>
        <v>Centre</v>
      </c>
      <c r="E280">
        <f t="shared" si="20"/>
        <v>1</v>
      </c>
      <c r="F280" t="str">
        <f>IF(A280&lt;DATE(2026,9,1),'Fiche formation'!$C$25,'Fiche formation'!$D$25)</f>
        <v>mickael.montassier@umontpellier.fr</v>
      </c>
      <c r="G280">
        <f>Salle!$B$1</f>
        <v>0</v>
      </c>
      <c r="H280" t="str">
        <f>CONCATENATE('Fiche formation'!$C$14," ",IF(A280&lt;DATE(2026,9,1),"2A","3A"))</f>
        <v>M IASD Codip 2A</v>
      </c>
      <c r="K280" t="str">
        <f>VLOOKUP(A280,'Calendrier 2025-2026'!$P$7:$Q$37,2,FALSE)</f>
        <v>Centre</v>
      </c>
    </row>
    <row r="281" spans="1:11">
      <c r="A281" s="10">
        <f t="shared" si="22"/>
        <v>46009</v>
      </c>
      <c r="B281" t="str">
        <f t="shared" si="23"/>
        <v>14:00</v>
      </c>
      <c r="C281" t="str">
        <f t="shared" si="24"/>
        <v>17:00</v>
      </c>
      <c r="D281" t="str">
        <f t="shared" si="21"/>
        <v>Centre</v>
      </c>
      <c r="E281">
        <f t="shared" si="20"/>
        <v>1</v>
      </c>
      <c r="F281" t="str">
        <f>IF(A281&lt;DATE(2026,9,1),'Fiche formation'!$C$25,'Fiche formation'!$D$25)</f>
        <v>mickael.montassier@umontpellier.fr</v>
      </c>
      <c r="G281">
        <f>Salle!$B$1</f>
        <v>0</v>
      </c>
      <c r="H281" t="str">
        <f>CONCATENATE('Fiche formation'!$C$14," ",IF(A281&lt;DATE(2026,9,1),"2A","3A"))</f>
        <v>M IASD Codip 2A</v>
      </c>
      <c r="K281" t="str">
        <f>VLOOKUP(A281,'Calendrier 2025-2026'!$P$7:$Q$37,2,FALSE)</f>
        <v>Centre</v>
      </c>
    </row>
    <row r="282" spans="1:11">
      <c r="A282" s="10">
        <f t="shared" si="22"/>
        <v>46010</v>
      </c>
      <c r="B282" t="str">
        <f t="shared" si="23"/>
        <v>08:00</v>
      </c>
      <c r="C282" t="str">
        <f t="shared" si="24"/>
        <v>12:00</v>
      </c>
      <c r="D282" t="str">
        <f t="shared" si="21"/>
        <v>Centre</v>
      </c>
      <c r="E282">
        <f t="shared" si="20"/>
        <v>1</v>
      </c>
      <c r="F282" t="str">
        <f>IF(A282&lt;DATE(2026,9,1),'Fiche formation'!$C$25,'Fiche formation'!$D$25)</f>
        <v>mickael.montassier@umontpellier.fr</v>
      </c>
      <c r="G282">
        <f>Salle!$B$1</f>
        <v>0</v>
      </c>
      <c r="H282" t="str">
        <f>CONCATENATE('Fiche formation'!$C$14," ",IF(A282&lt;DATE(2026,9,1),"2A","3A"))</f>
        <v>M IASD Codip 2A</v>
      </c>
      <c r="K282" t="str">
        <f>VLOOKUP(A282,'Calendrier 2025-2026'!$P$7:$Q$37,2,FALSE)</f>
        <v>Centre</v>
      </c>
    </row>
    <row r="283" spans="1:11">
      <c r="A283" s="10">
        <f t="shared" si="22"/>
        <v>46010</v>
      </c>
      <c r="B283" t="str">
        <f t="shared" si="23"/>
        <v>14:00</v>
      </c>
      <c r="C283" t="str">
        <f t="shared" si="24"/>
        <v>17:00</v>
      </c>
      <c r="D283" t="str">
        <f t="shared" si="21"/>
        <v>Centre</v>
      </c>
      <c r="E283">
        <f t="shared" si="20"/>
        <v>1</v>
      </c>
      <c r="F283" t="str">
        <f>IF(A283&lt;DATE(2026,9,1),'Fiche formation'!$C$25,'Fiche formation'!$D$25)</f>
        <v>mickael.montassier@umontpellier.fr</v>
      </c>
      <c r="G283">
        <f>Salle!$B$1</f>
        <v>0</v>
      </c>
      <c r="H283" t="str">
        <f>CONCATENATE('Fiche formation'!$C$14," ",IF(A283&lt;DATE(2026,9,1),"2A","3A"))</f>
        <v>M IASD Codip 2A</v>
      </c>
      <c r="K283" t="str">
        <f>VLOOKUP(A283,'Calendrier 2025-2026'!$P$7:$Q$37,2,FALSE)</f>
        <v>Centre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IASD Codip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IASD Codip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IASD Codip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IASD Codip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IASD Codip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IASD Codip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IASD Codip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IASD Codip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IASD Codip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IASD Codip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IASD Codip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IASD Codip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IASD Codip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IASD Codip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IASD Codip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IASD Codip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IASD Codip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IASD Codip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IASD Codip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IASD Codip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IASD Codip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IASD Codip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IASD Codip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IASD Codip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IASD Codip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IASD Codip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IASD Codip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IASD Codip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IASD Codip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IASD Codip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IASD Codip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IASD Codip 2A</v>
      </c>
      <c r="K315">
        <f>VLOOKUP(A315,'Calendrier 2025-2026'!$S$7:$T$37,2,FALSE)</f>
        <v>0</v>
      </c>
    </row>
    <row r="316" spans="1:11">
      <c r="A316" s="10">
        <f t="shared" si="22"/>
        <v>46027</v>
      </c>
      <c r="B316" t="str">
        <f t="shared" si="23"/>
        <v>08:00</v>
      </c>
      <c r="C316" t="str">
        <f t="shared" si="24"/>
        <v>12:00</v>
      </c>
      <c r="D316" t="str">
        <f t="shared" si="21"/>
        <v>Centre</v>
      </c>
      <c r="E316">
        <f t="shared" si="20"/>
        <v>1</v>
      </c>
      <c r="F316" t="str">
        <f>IF(A316&lt;DATE(2026,9,1),'Fiche formation'!$C$25,'Fiche formation'!$D$25)</f>
        <v>mickael.montassier@umontpellier.fr</v>
      </c>
      <c r="G316">
        <f>Salle!$B$1</f>
        <v>0</v>
      </c>
      <c r="H316" t="str">
        <f>CONCATENATE('Fiche formation'!$C$14," ",IF(A316&lt;DATE(2026,9,1),"2A","3A"))</f>
        <v>M IASD Codip 2A</v>
      </c>
      <c r="K316" t="str">
        <f>VLOOKUP(A316,'Calendrier 2025-2026'!$S$7:$T$37,2,FALSE)</f>
        <v>Centre</v>
      </c>
    </row>
    <row r="317" spans="1:11">
      <c r="A317" s="10">
        <f t="shared" si="22"/>
        <v>46027</v>
      </c>
      <c r="B317" t="str">
        <f t="shared" si="23"/>
        <v>14:00</v>
      </c>
      <c r="C317" t="str">
        <f t="shared" si="24"/>
        <v>17:00</v>
      </c>
      <c r="D317" t="str">
        <f t="shared" si="21"/>
        <v>Centre</v>
      </c>
      <c r="E317">
        <f t="shared" si="20"/>
        <v>1</v>
      </c>
      <c r="F317" t="str">
        <f>IF(A317&lt;DATE(2026,9,1),'Fiche formation'!$C$25,'Fiche formation'!$D$25)</f>
        <v>mickael.montassier@umontpellier.fr</v>
      </c>
      <c r="G317">
        <f>Salle!$B$1</f>
        <v>0</v>
      </c>
      <c r="H317" t="str">
        <f>CONCATENATE('Fiche formation'!$C$14," ",IF(A317&lt;DATE(2026,9,1),"2A","3A"))</f>
        <v>M IASD Codip 2A</v>
      </c>
      <c r="K317" t="str">
        <f>VLOOKUP(A317,'Calendrier 2025-2026'!$S$7:$T$37,2,FALSE)</f>
        <v>Centre</v>
      </c>
    </row>
    <row r="318" spans="1:11">
      <c r="A318" s="10">
        <f t="shared" si="22"/>
        <v>46028</v>
      </c>
      <c r="B318" t="str">
        <f t="shared" si="23"/>
        <v>08:00</v>
      </c>
      <c r="C318" t="str">
        <f t="shared" si="24"/>
        <v>12:00</v>
      </c>
      <c r="D318" t="str">
        <f t="shared" si="21"/>
        <v>Centre</v>
      </c>
      <c r="E318">
        <f t="shared" si="20"/>
        <v>1</v>
      </c>
      <c r="F318" t="str">
        <f>IF(A318&lt;DATE(2026,9,1),'Fiche formation'!$C$25,'Fiche formation'!$D$25)</f>
        <v>mickael.montassier@umontpellier.fr</v>
      </c>
      <c r="G318">
        <f>Salle!$B$1</f>
        <v>0</v>
      </c>
      <c r="H318" t="str">
        <f>CONCATENATE('Fiche formation'!$C$14," ",IF(A318&lt;DATE(2026,9,1),"2A","3A"))</f>
        <v>M IASD Codip 2A</v>
      </c>
      <c r="K318" t="str">
        <f>VLOOKUP(A318,'Calendrier 2025-2026'!$S$7:$T$37,2,FALSE)</f>
        <v>Centre</v>
      </c>
    </row>
    <row r="319" spans="1:11">
      <c r="A319" s="10">
        <f t="shared" si="22"/>
        <v>46028</v>
      </c>
      <c r="B319" t="str">
        <f t="shared" si="23"/>
        <v>14:00</v>
      </c>
      <c r="C319" t="str">
        <f t="shared" si="24"/>
        <v>17:00</v>
      </c>
      <c r="D319" t="str">
        <f t="shared" si="21"/>
        <v>Centre</v>
      </c>
      <c r="E319">
        <f t="shared" ref="E319:E382" si="25">IF(K319=0,"",IF(OR(K319="Entreprise",K319="Révisions"),0,1))</f>
        <v>1</v>
      </c>
      <c r="F319" t="str">
        <f>IF(A319&lt;DATE(2026,9,1),'Fiche formation'!$C$25,'Fiche formation'!$D$25)</f>
        <v>mickael.montassier@umontpellier.fr</v>
      </c>
      <c r="G319">
        <f>Salle!$B$1</f>
        <v>0</v>
      </c>
      <c r="H319" t="str">
        <f>CONCATENATE('Fiche formation'!$C$14," ",IF(A319&lt;DATE(2026,9,1),"2A","3A"))</f>
        <v>M IASD Codip 2A</v>
      </c>
      <c r="K319" t="str">
        <f>VLOOKUP(A319,'Calendrier 2025-2026'!$S$7:$T$37,2,FALSE)</f>
        <v>Centre</v>
      </c>
    </row>
    <row r="320" spans="1:11">
      <c r="A320" s="10">
        <f t="shared" si="22"/>
        <v>46029</v>
      </c>
      <c r="B320" t="str">
        <f t="shared" si="23"/>
        <v>08:00</v>
      </c>
      <c r="C320" t="str">
        <f t="shared" si="24"/>
        <v>12:00</v>
      </c>
      <c r="D320" t="str">
        <f t="shared" ref="D320:D383" si="26">K320</f>
        <v>Centre</v>
      </c>
      <c r="E320">
        <f t="shared" si="25"/>
        <v>1</v>
      </c>
      <c r="F320" t="str">
        <f>IF(A320&lt;DATE(2026,9,1),'Fiche formation'!$C$25,'Fiche formation'!$D$25)</f>
        <v>mickael.montassier@umontpellier.fr</v>
      </c>
      <c r="G320">
        <f>Salle!$B$1</f>
        <v>0</v>
      </c>
      <c r="H320" t="str">
        <f>CONCATENATE('Fiche formation'!$C$14," ",IF(A320&lt;DATE(2026,9,1),"2A","3A"))</f>
        <v>M IASD Codip 2A</v>
      </c>
      <c r="K320" t="str">
        <f>VLOOKUP(A320,'Calendrier 2025-2026'!$S$7:$T$37,2,FALSE)</f>
        <v>Centre</v>
      </c>
    </row>
    <row r="321" spans="1:11">
      <c r="A321" s="10">
        <f t="shared" ref="A321:A384" si="27">IF(A320=A319,A320+1,A320)</f>
        <v>46029</v>
      </c>
      <c r="B321" t="str">
        <f t="shared" si="23"/>
        <v>14:00</v>
      </c>
      <c r="C321" t="str">
        <f t="shared" si="24"/>
        <v>17:00</v>
      </c>
      <c r="D321" t="str">
        <f t="shared" si="26"/>
        <v>Centre</v>
      </c>
      <c r="E321">
        <f t="shared" si="25"/>
        <v>1</v>
      </c>
      <c r="F321" t="str">
        <f>IF(A321&lt;DATE(2026,9,1),'Fiche formation'!$C$25,'Fiche formation'!$D$25)</f>
        <v>mickael.montassier@umontpellier.fr</v>
      </c>
      <c r="G321">
        <f>Salle!$B$1</f>
        <v>0</v>
      </c>
      <c r="H321" t="str">
        <f>CONCATENATE('Fiche formation'!$C$14," ",IF(A321&lt;DATE(2026,9,1),"2A","3A"))</f>
        <v>M IASD Codip 2A</v>
      </c>
      <c r="K321" t="str">
        <f>VLOOKUP(A321,'Calendrier 2025-2026'!$S$7:$T$37,2,FALSE)</f>
        <v>Centre</v>
      </c>
    </row>
    <row r="322" spans="1:11">
      <c r="A322" s="10">
        <f t="shared" si="27"/>
        <v>46030</v>
      </c>
      <c r="B322" t="str">
        <f t="shared" si="23"/>
        <v>08:00</v>
      </c>
      <c r="C322" t="str">
        <f t="shared" si="24"/>
        <v>12:00</v>
      </c>
      <c r="D322" t="str">
        <f t="shared" si="26"/>
        <v>Centre</v>
      </c>
      <c r="E322">
        <f t="shared" si="25"/>
        <v>1</v>
      </c>
      <c r="F322" t="str">
        <f>IF(A322&lt;DATE(2026,9,1),'Fiche formation'!$C$25,'Fiche formation'!$D$25)</f>
        <v>mickael.montassier@umontpellier.fr</v>
      </c>
      <c r="G322">
        <f>Salle!$B$1</f>
        <v>0</v>
      </c>
      <c r="H322" t="str">
        <f>CONCATENATE('Fiche formation'!$C$14," ",IF(A322&lt;DATE(2026,9,1),"2A","3A"))</f>
        <v>M IASD Codip 2A</v>
      </c>
      <c r="K322" t="str">
        <f>VLOOKUP(A322,'Calendrier 2025-2026'!$S$7:$T$37,2,FALSE)</f>
        <v>Centre</v>
      </c>
    </row>
    <row r="323" spans="1:11">
      <c r="A323" s="10">
        <f t="shared" si="27"/>
        <v>46030</v>
      </c>
      <c r="B323" t="str">
        <f t="shared" ref="B323:B386" si="28">IF(K323=0,"",IF($A323=$A322,"14:00","08:00"))</f>
        <v>14:00</v>
      </c>
      <c r="C323" t="str">
        <f t="shared" ref="C323:C386" si="29">IF(K323=0,"",IF($A323=$A322,"17:00","12:00"))</f>
        <v>17:00</v>
      </c>
      <c r="D323" t="str">
        <f t="shared" si="26"/>
        <v>Centre</v>
      </c>
      <c r="E323">
        <f t="shared" si="25"/>
        <v>1</v>
      </c>
      <c r="F323" t="str">
        <f>IF(A323&lt;DATE(2026,9,1),'Fiche formation'!$C$25,'Fiche formation'!$D$25)</f>
        <v>mickael.montassier@umontpellier.fr</v>
      </c>
      <c r="G323">
        <f>Salle!$B$1</f>
        <v>0</v>
      </c>
      <c r="H323" t="str">
        <f>CONCATENATE('Fiche formation'!$C$14," ",IF(A323&lt;DATE(2026,9,1),"2A","3A"))</f>
        <v>M IASD Codip 2A</v>
      </c>
      <c r="K323" t="str">
        <f>VLOOKUP(A323,'Calendrier 2025-2026'!$S$7:$T$37,2,FALSE)</f>
        <v>Centre</v>
      </c>
    </row>
    <row r="324" spans="1:11">
      <c r="A324" s="10">
        <f t="shared" si="27"/>
        <v>46031</v>
      </c>
      <c r="B324" t="str">
        <f t="shared" si="28"/>
        <v>08:00</v>
      </c>
      <c r="C324" t="str">
        <f t="shared" si="29"/>
        <v>12:00</v>
      </c>
      <c r="D324" t="str">
        <f t="shared" si="26"/>
        <v>Centre</v>
      </c>
      <c r="E324">
        <f t="shared" si="25"/>
        <v>1</v>
      </c>
      <c r="F324" t="str">
        <f>IF(A324&lt;DATE(2026,9,1),'Fiche formation'!$C$25,'Fiche formation'!$D$25)</f>
        <v>mickael.montassier@umontpellier.fr</v>
      </c>
      <c r="G324">
        <f>Salle!$B$1</f>
        <v>0</v>
      </c>
      <c r="H324" t="str">
        <f>CONCATENATE('Fiche formation'!$C$14," ",IF(A324&lt;DATE(2026,9,1),"2A","3A"))</f>
        <v>M IASD Codip 2A</v>
      </c>
      <c r="K324" t="str">
        <f>VLOOKUP(A324,'Calendrier 2025-2026'!$S$7:$T$37,2,FALSE)</f>
        <v>Centre</v>
      </c>
    </row>
    <row r="325" spans="1:11">
      <c r="A325" s="10">
        <f t="shared" si="27"/>
        <v>46031</v>
      </c>
      <c r="B325" t="str">
        <f t="shared" si="28"/>
        <v>14:00</v>
      </c>
      <c r="C325" t="str">
        <f t="shared" si="29"/>
        <v>17:00</v>
      </c>
      <c r="D325" t="str">
        <f t="shared" si="26"/>
        <v>Centre</v>
      </c>
      <c r="E325">
        <f t="shared" si="25"/>
        <v>1</v>
      </c>
      <c r="F325" t="str">
        <f>IF(A325&lt;DATE(2026,9,1),'Fiche formation'!$C$25,'Fiche formation'!$D$25)</f>
        <v>mickael.montassier@umontpellier.fr</v>
      </c>
      <c r="G325">
        <f>Salle!$B$1</f>
        <v>0</v>
      </c>
      <c r="H325" t="str">
        <f>CONCATENATE('Fiche formation'!$C$14," ",IF(A325&lt;DATE(2026,9,1),"2A","3A"))</f>
        <v>M IASD Codip 2A</v>
      </c>
      <c r="K325" t="str">
        <f>VLOOKUP(A325,'Calendrier 2025-2026'!$S$7:$T$37,2,FALSE)</f>
        <v>Centre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IASD Codip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IASD Codip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IASD Codip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IASD Codip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IASD Codip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IASD Codip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IASD Codip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IASD Codip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IASD Codip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IASD Codip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IASD Codip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IASD Codip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IASD Codip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IASD Codip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IASD Codip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IASD Codip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IASD Codip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IASD Codip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IASD Codip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IASD Codip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IASD Codip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IASD Codip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IASD Codip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IASD Codip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IASD Codip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IASD Codip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IASD Codip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IASD Codip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IASD Codip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IASD Codip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IASD Codip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IASD Codip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IASD Codip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IASD Codip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IASD Codip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IASD Codip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IASD Codip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IASD Codip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IASD Codip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IASD Codip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IASD Codip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IASD Codip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IASD Codip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IASD Codip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IASD Codip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IASD Codip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IASD Codip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IASD Codip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IASD Codip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IASD Codip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IASD Codip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IASD Codip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IASD Codip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IASD Codip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IASD Codip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IASD Codip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IASD Codip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IASD Codip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IASD Codip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IASD Codip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IASD Codip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IASD Codip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IASD Codip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IASD Codip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IASD Codip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IASD Codip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IASD Codip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IASD Codip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IASD Codip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IASD Codip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IASD Codip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IASD Codip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IASD Codip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IASD Codip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IASD Codip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IASD Codip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IASD Codip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IASD Codip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IASD Codip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IASD Codip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IASD Codip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IASD Codip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IASD Codip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IASD Codip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IASD Codip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IASD Codip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IASD Codip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IASD Codip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IASD Codip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IASD Codip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IASD Codip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IASD Codip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IASD Codip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IASD Codip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IASD Codip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IASD Codip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IASD Codip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IASD Codip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IASD Codip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IASD Codip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IASD Codip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IASD Codip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IASD Codip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IASD Codip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IASD Codip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IASD Codip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IASD Codip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IASD Codip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IASD Codip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IASD Codip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IASD Codip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IASD Codip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IASD Codip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IASD Codip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IASD Codip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IASD Codip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IASD Codip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IASD Codip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IASD Codip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IASD Codip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IASD Codip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IASD Codip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IASD Codip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IASD Codip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IASD Codip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IASD Codip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IASD Codip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IASD Codip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IASD Codip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IASD Codip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IASD Codip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IASD Codip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IASD Codip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IASD Codip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IASD Codip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IASD Codip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IASD Codip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IASD Codip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IASD Codip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IASD Codip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IASD Codip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IASD Codip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IASD Codip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IASD Codip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IASD Codip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IASD Codip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IASD Codip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IASD Codip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IASD Codip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IASD Codip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IASD Codip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IASD Codip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IASD Codip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IASD Codip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IASD Codip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IASD Codip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IASD Codip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IASD Codip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IASD Codip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IASD Codip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IASD Codip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IASD Codip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IASD Codip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IASD Codip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IASD Codip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IASD Codip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IASD Codip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IASD Codip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IASD Codip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IASD Codip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IASD Codip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IASD Codip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IASD Codip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IASD Codip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IASD Codip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IASD Codip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IASD Codip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IASD Codip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IASD Codip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IASD Codip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IASD Codip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IASD Codip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IASD Codip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IASD Codip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IASD Codip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IASD Codip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IASD Codip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IASD Codip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IASD Codip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IASD Codip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IASD Codip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IASD Codip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IASD Codip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IASD Codip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IASD Codip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IASD Codip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IASD Codip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IASD Codip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IASD Codip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IASD Codip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IASD Codip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IASD Codip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IASD Codip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IASD Codip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IASD Codip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IASD Codip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IASD Codip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IASD Codip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IASD Codip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IASD Codip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IASD Codip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IASD Codip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IASD Codip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IASD Codip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IASD Codip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IASD Codip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IASD Codip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IASD Codip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IASD Codip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IASD Codip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IASD Codip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IASD Codip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IASD Codip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IASD Codip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IASD Codip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IASD Codip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IASD Codip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IASD Codip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IASD Codip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IASD Codip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IASD Codip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IASD Codip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IASD Codip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IASD Codip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IASD Codip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IASD Codip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IASD Codip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IASD Codip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IASD Codip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IASD Codip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IASD Codip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IASD Codip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IASD Codip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IASD Codip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IASD Codip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IASD Codip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IASD Codip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IASD Codip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IASD Codip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IASD Codip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IASD Codip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IASD Codip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IASD Codip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IASD Codip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IASD Codip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IASD Codip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IASD Codip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IASD Codip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IASD Codip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IASD Codip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IASD Codip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IASD Codip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IASD Codip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IASD Codip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IASD Codip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IASD Codip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IASD Codip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IASD Codip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IASD Codip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IASD Codip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IASD Codip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IASD Codip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IASD Codip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IASD Codip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IASD Codip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IASD Codip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IASD Codip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IASD Codip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IASD Codip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IASD Codip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IASD Codip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IASD Codip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IASD Codip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IASD Codip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IASD Codip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IASD Codip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IASD Codip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IASD Codip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IASD Codip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IASD Codip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IASD Codip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IASD Codip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IASD Codip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IASD Codip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IASD Codip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IASD Codip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IASD Codip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IASD Codip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IASD Codip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IASD Codip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IASD Codip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IASD Codip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IASD Codip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IASD Codip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IASD Codip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IASD Codip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IASD Codip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IASD Codip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IASD Codip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IASD Codip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IASD Codip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IASD Codip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IASD Codip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IASD Codip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IASD Codip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IASD Codip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IASD Codip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IASD Codip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IASD Codip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IASD Codip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IASD Codip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IASD Codip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IASD Codip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IASD Codip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IASD Codip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IASD Codip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IASD Codip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IASD Codip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IASD Codip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IASD Codip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IASD Codip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IASD Codip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IASD Codip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IASD Codip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IASD Codip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IASD Codip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IASD Codip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IASD Codip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IASD Codip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IASD Codip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IASD Codip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IASD Codip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IASD Codip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IASD Codip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IASD Codip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IASD Codip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IASD Codip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IASD Codip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IASD Codip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IASD Codip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IASD Codip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IASD Codip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IASD Codip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IASD Codip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IASD Codip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IASD Codip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IASD Codip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IASD Codip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IASD Codip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IASD Codip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IASD Codip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IASD Codip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IASD Codip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IASD Codip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IASD Codip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IASD Codip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IASD Codip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IASD Codip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IASD Codip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IASD Codip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IASD Codip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IASD Codip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IASD Codip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IASD Codip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IASD Codip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IASD Codip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IASD Codip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IASD Codip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IASD Codip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IASD Codip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IASD Codip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IASD Codip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IASD Codip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IASD Codip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IASD Codip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IASD Codip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IASD Codip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IASD Codip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IASD Codip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IASD Codip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IASD Codip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IASD Codip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IASD Codip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IASD Codip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IASD Codip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IASD Codip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IASD Codip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IASD Codip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IASD Codip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IASD Codip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IASD Codip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IASD Codip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IASD Codip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IASD Codip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IASD Codip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IASD Codip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IASD Codip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IASD Codip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IASD Codip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IASD Codip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IASD Codip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IASD Codip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IASD Codip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IASD Codip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IASD Codip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IASD Codip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IASD Codip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IASD Codip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IASD Codip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IASD Codip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IASD Codip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IASD Codip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IASD Codip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IASD Codip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IASD Codip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IASD Codip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IASD Codip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IASD Codip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IASD Codip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IASD Codip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IASD Codip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IASD Codip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IASD Codip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IASD Codip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IASD Codip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IASD Codip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IASD Codip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IASD Codip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IASD Codip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IASD Codip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IASD Codip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IASD Codip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IASD Codip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IASD Codip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IASD Codip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IASD Codip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IASD Codip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IASD Codip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IASD Codip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IASD Codip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IASD Codip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IASD Codip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IASD Codip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IASD Codip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IASD Codip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IASD Codip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IASD Codip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IASD Codip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IASD Codip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IASD Codip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IASD Codip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IASD Codip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IASD Codip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IASD Codip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IASD Codip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IASD Codip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IASD Codip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IASD Codip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IASD Codip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IASD Codip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IASD Codip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IASD Codip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IASD Codip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IASD Codip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IASD Codip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IASD Codip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IASD Codip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IASD Codip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IASD Codip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IASD Codip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IASD Codip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IASD Codip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IASD Codip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IASD Codip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IASD Codip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IASD Codip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IASD Codip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IASD Codip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IASD Codip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IASD Codip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IASD Codip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IASD Codip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IASD Codip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IASD Codip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IASD Codip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IASD Codip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IASD Codip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IASD Codip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IASD Codip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IASD Codip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IASD Codip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IASD Codip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IASD Codip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IASD Codip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IASD Codip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IASD Codip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IASD Codip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IASD Codip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IASD Codip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IASD Codip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IASD Codip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IASD Codip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IASD Codip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IASD Codip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IASD Codip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IASD Codip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IASD Codip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IASD Codip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IASD Codip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IASD Codip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IASD Codip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IASD Codip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IASD Codip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IASD Codip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IASD Codip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IASD Codip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IASD Codip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IASD Codip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IASD Codip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IASD Codip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IASD Codip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IASD Codip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IASD Codip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IASD Codip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IASD Codip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IASD Codip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IASD Codip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IASD Codip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IASD Codip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IASD Codip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IASD Codip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IASD Codip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IASD Codip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IASD Codip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IASD Codip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IASD Codip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IASD Codip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IASD Codip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IASD Codip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IASD Codip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IASD Codip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IASD Codip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IASD Codip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IASD Codip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IASD Codip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IASD Codip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IASD Codip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IASD Codip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IASD Codip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IASD Codip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IASD Codip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IASD Codip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IASD Codip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IASD Codip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IASD Codip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IASD Codip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IASD Codip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IASD Codip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IASD Codip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IASD Codip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IASD Codip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IASD Codip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IASD Codip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IASD Codip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IASD Codip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IASD Codip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IASD Codip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IASD Codip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IASD Codip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IASD Codip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IASD Codip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IASD Codip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IASD Codip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IASD Codip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IASD Codip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IASD Codip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IASD Codip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IASD Codip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IASD Codip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IASD Codip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IASD Codip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IASD Codip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IASD Codip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IASD Codip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IASD Codip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IASD Codip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IASD Codip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IASD Codip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IASD Codip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IASD Codip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IASD Codip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IASD Codip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IASD Codip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IASD Codip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IASD Codip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IASD Codip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IASD Codip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IASD Codip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IASD Codip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IASD Codip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IASD Codip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IASD Codip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IASD Codip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IASD Codip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IASD Codip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IASD Codip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IASD Codip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IASD Codip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IASD Codip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IASD Codip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IASD Codip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IASD Codip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IASD Codip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IASD Codip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IASD Codip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IASD Codip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IASD Codip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IASD Codip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IASD Codip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IASD Codip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IASD Codip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IASD Codip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IASD Codip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IASD Codip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IASD Codip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IASD Codip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IASD Codip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IASD Codip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IASD Codip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IASD Codip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IASD Codip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IASD Codip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IASD Codip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IASD Codip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IASD Codip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IASD Codip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IASD Codip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IASD Codip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IASD Codip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IASD Codip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IASD Codip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IASD Codip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IASD Codip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IASD Codip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IASD Codip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IASD Codip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IASD Codip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IASD Codip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IASD Codip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IASD Codip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IASD Codip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IASD Codip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IASD Codip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IASD Codip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IASD Codip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IASD Codip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IASD Codip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IASD Codip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IASD Codip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IASD Codip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IASD Codip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IASD Codip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IASD Codip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IASD Codip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IASD Codip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IASD Codip 3A</v>
      </c>
      <c r="K1001">
        <f>VLOOKUP(A1001,'Calendrier 2026-2027'!$M$7:$N$37,2,FALSE)</f>
        <v>0</v>
      </c>
    </row>
    <row r="1002" spans="1:11">
      <c r="A1002" s="10">
        <f t="shared" si="77"/>
        <v>46370</v>
      </c>
      <c r="B1002" t="str">
        <f t="shared" si="78"/>
        <v>08:00</v>
      </c>
      <c r="C1002" t="str">
        <f t="shared" si="79"/>
        <v>12:00</v>
      </c>
      <c r="D1002" t="str">
        <f t="shared" si="76"/>
        <v>Centre</v>
      </c>
      <c r="E1002">
        <f t="shared" si="75"/>
        <v>1</v>
      </c>
      <c r="F1002" t="str">
        <f>IF(A1002&lt;DATE(2026,9,1),'Fiche formation'!$C$25,'Fiche formation'!$D$25)</f>
        <v>mickael.montassier@umontpellier.fr</v>
      </c>
      <c r="G1002">
        <f>Salle!$B$1</f>
        <v>0</v>
      </c>
      <c r="H1002" t="str">
        <f>CONCATENATE('Fiche formation'!$C$14," ",IF(A1002&lt;DATE(2026,9,1),"2A","3A"))</f>
        <v>M IASD Codip 3A</v>
      </c>
      <c r="K1002" t="str">
        <f>VLOOKUP(A1002,'Calendrier 2026-2027'!$M$7:$N$37,2,FALSE)</f>
        <v>Centre</v>
      </c>
    </row>
    <row r="1003" spans="1:11">
      <c r="A1003" s="10">
        <f t="shared" si="77"/>
        <v>46370</v>
      </c>
      <c r="B1003" t="str">
        <f t="shared" si="78"/>
        <v>14:00</v>
      </c>
      <c r="C1003" t="str">
        <f t="shared" si="79"/>
        <v>17:00</v>
      </c>
      <c r="D1003" t="str">
        <f t="shared" si="76"/>
        <v>Centre</v>
      </c>
      <c r="E1003">
        <f t="shared" si="75"/>
        <v>1</v>
      </c>
      <c r="F1003" t="str">
        <f>IF(A1003&lt;DATE(2026,9,1),'Fiche formation'!$C$25,'Fiche formation'!$D$25)</f>
        <v>mickael.montassier@umontpellier.fr</v>
      </c>
      <c r="G1003">
        <f>Salle!$B$1</f>
        <v>0</v>
      </c>
      <c r="H1003" t="str">
        <f>CONCATENATE('Fiche formation'!$C$14," ",IF(A1003&lt;DATE(2026,9,1),"2A","3A"))</f>
        <v>M IASD Codip 3A</v>
      </c>
      <c r="K1003" t="str">
        <f>VLOOKUP(A1003,'Calendrier 2026-2027'!$M$7:$N$37,2,FALSE)</f>
        <v>Centre</v>
      </c>
    </row>
    <row r="1004" spans="1:11">
      <c r="A1004" s="10">
        <f t="shared" si="77"/>
        <v>46371</v>
      </c>
      <c r="B1004" t="str">
        <f t="shared" si="78"/>
        <v>08:00</v>
      </c>
      <c r="C1004" t="str">
        <f t="shared" si="79"/>
        <v>12:00</v>
      </c>
      <c r="D1004" t="str">
        <f t="shared" si="76"/>
        <v>Centre</v>
      </c>
      <c r="E1004">
        <f t="shared" si="75"/>
        <v>1</v>
      </c>
      <c r="F1004" t="str">
        <f>IF(A1004&lt;DATE(2026,9,1),'Fiche formation'!$C$25,'Fiche formation'!$D$25)</f>
        <v>mickael.montassier@umontpellier.fr</v>
      </c>
      <c r="G1004">
        <f>Salle!$B$1</f>
        <v>0</v>
      </c>
      <c r="H1004" t="str">
        <f>CONCATENATE('Fiche formation'!$C$14," ",IF(A1004&lt;DATE(2026,9,1),"2A","3A"))</f>
        <v>M IASD Codip 3A</v>
      </c>
      <c r="K1004" t="str">
        <f>VLOOKUP(A1004,'Calendrier 2026-2027'!$M$7:$N$37,2,FALSE)</f>
        <v>Centre</v>
      </c>
    </row>
    <row r="1005" spans="1:11">
      <c r="A1005" s="10">
        <f t="shared" si="77"/>
        <v>46371</v>
      </c>
      <c r="B1005" t="str">
        <f t="shared" si="78"/>
        <v>14:00</v>
      </c>
      <c r="C1005" t="str">
        <f t="shared" si="79"/>
        <v>17:00</v>
      </c>
      <c r="D1005" t="str">
        <f t="shared" si="76"/>
        <v>Centre</v>
      </c>
      <c r="E1005">
        <f t="shared" si="75"/>
        <v>1</v>
      </c>
      <c r="F1005" t="str">
        <f>IF(A1005&lt;DATE(2026,9,1),'Fiche formation'!$C$25,'Fiche formation'!$D$25)</f>
        <v>mickael.montassier@umontpellier.fr</v>
      </c>
      <c r="G1005">
        <f>Salle!$B$1</f>
        <v>0</v>
      </c>
      <c r="H1005" t="str">
        <f>CONCATENATE('Fiche formation'!$C$14," ",IF(A1005&lt;DATE(2026,9,1),"2A","3A"))</f>
        <v>M IASD Codip 3A</v>
      </c>
      <c r="K1005" t="str">
        <f>VLOOKUP(A1005,'Calendrier 2026-2027'!$M$7:$N$37,2,FALSE)</f>
        <v>Centre</v>
      </c>
    </row>
    <row r="1006" spans="1:11">
      <c r="A1006" s="10">
        <f t="shared" si="77"/>
        <v>46372</v>
      </c>
      <c r="B1006" t="str">
        <f t="shared" si="78"/>
        <v>08:00</v>
      </c>
      <c r="C1006" t="str">
        <f t="shared" si="79"/>
        <v>12:00</v>
      </c>
      <c r="D1006" t="str">
        <f t="shared" si="76"/>
        <v>Centre</v>
      </c>
      <c r="E1006">
        <f t="shared" si="75"/>
        <v>1</v>
      </c>
      <c r="F1006" t="str">
        <f>IF(A1006&lt;DATE(2026,9,1),'Fiche formation'!$C$25,'Fiche formation'!$D$25)</f>
        <v>mickael.montassier@umontpellier.fr</v>
      </c>
      <c r="G1006">
        <f>Salle!$B$1</f>
        <v>0</v>
      </c>
      <c r="H1006" t="str">
        <f>CONCATENATE('Fiche formation'!$C$14," ",IF(A1006&lt;DATE(2026,9,1),"2A","3A"))</f>
        <v>M IASD Codip 3A</v>
      </c>
      <c r="K1006" t="str">
        <f>VLOOKUP(A1006,'Calendrier 2026-2027'!$M$7:$N$37,2,FALSE)</f>
        <v>Centre</v>
      </c>
    </row>
    <row r="1007" spans="1:11">
      <c r="A1007" s="10">
        <f t="shared" si="77"/>
        <v>46372</v>
      </c>
      <c r="B1007" t="str">
        <f t="shared" si="78"/>
        <v>14:00</v>
      </c>
      <c r="C1007" t="str">
        <f t="shared" si="79"/>
        <v>17:00</v>
      </c>
      <c r="D1007" t="str">
        <f t="shared" si="76"/>
        <v>Centre</v>
      </c>
      <c r="E1007">
        <f t="shared" si="75"/>
        <v>1</v>
      </c>
      <c r="F1007" t="str">
        <f>IF(A1007&lt;DATE(2026,9,1),'Fiche formation'!$C$25,'Fiche formation'!$D$25)</f>
        <v>mickael.montassier@umontpellier.fr</v>
      </c>
      <c r="G1007">
        <f>Salle!$B$1</f>
        <v>0</v>
      </c>
      <c r="H1007" t="str">
        <f>CONCATENATE('Fiche formation'!$C$14," ",IF(A1007&lt;DATE(2026,9,1),"2A","3A"))</f>
        <v>M IASD Codip 3A</v>
      </c>
      <c r="K1007" t="str">
        <f>VLOOKUP(A1007,'Calendrier 2026-2027'!$M$7:$N$37,2,FALSE)</f>
        <v>Centre</v>
      </c>
    </row>
    <row r="1008" spans="1:11">
      <c r="A1008" s="10">
        <f t="shared" si="77"/>
        <v>46373</v>
      </c>
      <c r="B1008" t="str">
        <f t="shared" si="78"/>
        <v>08:00</v>
      </c>
      <c r="C1008" t="str">
        <f t="shared" si="79"/>
        <v>12:00</v>
      </c>
      <c r="D1008" t="str">
        <f t="shared" si="76"/>
        <v>Centre</v>
      </c>
      <c r="E1008">
        <f t="shared" si="75"/>
        <v>1</v>
      </c>
      <c r="F1008" t="str">
        <f>IF(A1008&lt;DATE(2026,9,1),'Fiche formation'!$C$25,'Fiche formation'!$D$25)</f>
        <v>mickael.montassier@umontpellier.fr</v>
      </c>
      <c r="G1008">
        <f>Salle!$B$1</f>
        <v>0</v>
      </c>
      <c r="H1008" t="str">
        <f>CONCATENATE('Fiche formation'!$C$14," ",IF(A1008&lt;DATE(2026,9,1),"2A","3A"))</f>
        <v>M IASD Codip 3A</v>
      </c>
      <c r="K1008" t="str">
        <f>VLOOKUP(A1008,'Calendrier 2026-2027'!$M$7:$N$37,2,FALSE)</f>
        <v>Centre</v>
      </c>
    </row>
    <row r="1009" spans="1:11">
      <c r="A1009" s="10">
        <f t="shared" si="77"/>
        <v>46373</v>
      </c>
      <c r="B1009" t="str">
        <f t="shared" si="78"/>
        <v>14:00</v>
      </c>
      <c r="C1009" t="str">
        <f t="shared" si="79"/>
        <v>17:00</v>
      </c>
      <c r="D1009" t="str">
        <f t="shared" si="76"/>
        <v>Centre</v>
      </c>
      <c r="E1009">
        <f t="shared" si="75"/>
        <v>1</v>
      </c>
      <c r="F1009" t="str">
        <f>IF(A1009&lt;DATE(2026,9,1),'Fiche formation'!$C$25,'Fiche formation'!$D$25)</f>
        <v>mickael.montassier@umontpellier.fr</v>
      </c>
      <c r="G1009">
        <f>Salle!$B$1</f>
        <v>0</v>
      </c>
      <c r="H1009" t="str">
        <f>CONCATENATE('Fiche formation'!$C$14," ",IF(A1009&lt;DATE(2026,9,1),"2A","3A"))</f>
        <v>M IASD Codip 3A</v>
      </c>
      <c r="K1009" t="str">
        <f>VLOOKUP(A1009,'Calendrier 2026-2027'!$M$7:$N$37,2,FALSE)</f>
        <v>Centre</v>
      </c>
    </row>
    <row r="1010" spans="1:11">
      <c r="A1010" s="10">
        <f t="shared" si="77"/>
        <v>46374</v>
      </c>
      <c r="B1010" t="str">
        <f t="shared" si="78"/>
        <v>08:00</v>
      </c>
      <c r="C1010" t="str">
        <f t="shared" si="79"/>
        <v>12:00</v>
      </c>
      <c r="D1010" t="str">
        <f t="shared" si="76"/>
        <v>Centre</v>
      </c>
      <c r="E1010">
        <f t="shared" si="75"/>
        <v>1</v>
      </c>
      <c r="F1010" t="str">
        <f>IF(A1010&lt;DATE(2026,9,1),'Fiche formation'!$C$25,'Fiche formation'!$D$25)</f>
        <v>mickael.montassier@umontpellier.fr</v>
      </c>
      <c r="G1010">
        <f>Salle!$B$1</f>
        <v>0</v>
      </c>
      <c r="H1010" t="str">
        <f>CONCATENATE('Fiche formation'!$C$14," ",IF(A1010&lt;DATE(2026,9,1),"2A","3A"))</f>
        <v>M IASD Codip 3A</v>
      </c>
      <c r="K1010" t="str">
        <f>VLOOKUP(A1010,'Calendrier 2026-2027'!$M$7:$N$37,2,FALSE)</f>
        <v>Centre</v>
      </c>
    </row>
    <row r="1011" spans="1:11">
      <c r="A1011" s="10">
        <f t="shared" si="77"/>
        <v>46374</v>
      </c>
      <c r="B1011" t="str">
        <f t="shared" si="78"/>
        <v>14:00</v>
      </c>
      <c r="C1011" t="str">
        <f t="shared" si="79"/>
        <v>17:00</v>
      </c>
      <c r="D1011" t="str">
        <f t="shared" si="76"/>
        <v>Centre</v>
      </c>
      <c r="E1011">
        <f t="shared" si="75"/>
        <v>1</v>
      </c>
      <c r="F1011" t="str">
        <f>IF(A1011&lt;DATE(2026,9,1),'Fiche formation'!$C$25,'Fiche formation'!$D$25)</f>
        <v>mickael.montassier@umontpellier.fr</v>
      </c>
      <c r="G1011">
        <f>Salle!$B$1</f>
        <v>0</v>
      </c>
      <c r="H1011" t="str">
        <f>CONCATENATE('Fiche formation'!$C$14," ",IF(A1011&lt;DATE(2026,9,1),"2A","3A"))</f>
        <v>M IASD Codip 3A</v>
      </c>
      <c r="K1011" t="str">
        <f>VLOOKUP(A1011,'Calendrier 2026-2027'!$M$7:$N$37,2,FALSE)</f>
        <v>Centre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IASD Codip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IASD Codip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IASD Codip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IASD Codip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IASD Codip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IASD Codip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IASD Codip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IASD Codip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IASD Codip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IASD Codip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IASD Codip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IASD Codip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IASD Codip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IASD Codip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IASD Codip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IASD Codip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IASD Codip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IASD Codip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IASD Codip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IASD Codip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IASD Codip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IASD Codip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IASD Codip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IASD Codip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IASD Codip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IASD Codip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IASD Codip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IASD Codip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IASD Codip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IASD Codip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IASD Codip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IASD Codip 3A</v>
      </c>
      <c r="K1043">
        <f>VLOOKUP(A1043,'Calendrier 2026-2027'!$P$7:$Q$37,2,FALSE)</f>
        <v>0</v>
      </c>
    </row>
    <row r="1044" spans="1:11">
      <c r="A1044" s="10">
        <f t="shared" si="82"/>
        <v>46391</v>
      </c>
      <c r="B1044" t="str">
        <f t="shared" si="83"/>
        <v>08:00</v>
      </c>
      <c r="C1044" t="str">
        <f t="shared" si="84"/>
        <v>12:00</v>
      </c>
      <c r="D1044" t="str">
        <f t="shared" si="81"/>
        <v>Centre</v>
      </c>
      <c r="E1044">
        <f t="shared" si="80"/>
        <v>1</v>
      </c>
      <c r="F1044" t="str">
        <f>IF(A1044&lt;DATE(2026,9,1),'Fiche formation'!$C$25,'Fiche formation'!$D$25)</f>
        <v>mickael.montassier@umontpellier.fr</v>
      </c>
      <c r="G1044">
        <f>Salle!$B$1</f>
        <v>0</v>
      </c>
      <c r="H1044" t="str">
        <f>CONCATENATE('Fiche formation'!$C$14," ",IF(A1044&lt;DATE(2026,9,1),"2A","3A"))</f>
        <v>M IASD Codip 3A</v>
      </c>
      <c r="K1044" t="str">
        <f>VLOOKUP(A1044,'Calendrier 2026-2027'!$P$7:$Q$37,2,FALSE)</f>
        <v>Centre</v>
      </c>
    </row>
    <row r="1045" spans="1:11">
      <c r="A1045" s="10">
        <f t="shared" si="82"/>
        <v>46391</v>
      </c>
      <c r="B1045" t="str">
        <f t="shared" si="83"/>
        <v>14:00</v>
      </c>
      <c r="C1045" t="str">
        <f t="shared" si="84"/>
        <v>17:00</v>
      </c>
      <c r="D1045" t="str">
        <f t="shared" si="81"/>
        <v>Centre</v>
      </c>
      <c r="E1045">
        <f t="shared" si="80"/>
        <v>1</v>
      </c>
      <c r="F1045" t="str">
        <f>IF(A1045&lt;DATE(2026,9,1),'Fiche formation'!$C$25,'Fiche formation'!$D$25)</f>
        <v>mickael.montassier@umontpellier.fr</v>
      </c>
      <c r="G1045">
        <f>Salle!$B$1</f>
        <v>0</v>
      </c>
      <c r="H1045" t="str">
        <f>CONCATENATE('Fiche formation'!$C$14," ",IF(A1045&lt;DATE(2026,9,1),"2A","3A"))</f>
        <v>M IASD Codip 3A</v>
      </c>
      <c r="K1045" t="str">
        <f>VLOOKUP(A1045,'Calendrier 2026-2027'!$P$7:$Q$37,2,FALSE)</f>
        <v>Centre</v>
      </c>
    </row>
    <row r="1046" spans="1:11">
      <c r="A1046" s="10">
        <f t="shared" si="82"/>
        <v>46392</v>
      </c>
      <c r="B1046" t="str">
        <f t="shared" si="83"/>
        <v>08:00</v>
      </c>
      <c r="C1046" t="str">
        <f t="shared" si="84"/>
        <v>12:00</v>
      </c>
      <c r="D1046" t="str">
        <f t="shared" si="81"/>
        <v>Centre</v>
      </c>
      <c r="E1046">
        <f t="shared" si="80"/>
        <v>1</v>
      </c>
      <c r="F1046" t="str">
        <f>IF(A1046&lt;DATE(2026,9,1),'Fiche formation'!$C$25,'Fiche formation'!$D$25)</f>
        <v>mickael.montassier@umontpellier.fr</v>
      </c>
      <c r="G1046">
        <f>Salle!$B$1</f>
        <v>0</v>
      </c>
      <c r="H1046" t="str">
        <f>CONCATENATE('Fiche formation'!$C$14," ",IF(A1046&lt;DATE(2026,9,1),"2A","3A"))</f>
        <v>M IASD Codip 3A</v>
      </c>
      <c r="K1046" t="str">
        <f>VLOOKUP(A1046,'Calendrier 2026-2027'!$P$7:$Q$37,2,FALSE)</f>
        <v>Centre</v>
      </c>
    </row>
    <row r="1047" spans="1:11">
      <c r="A1047" s="10">
        <f t="shared" si="82"/>
        <v>46392</v>
      </c>
      <c r="B1047" t="str">
        <f t="shared" si="83"/>
        <v>14:00</v>
      </c>
      <c r="C1047" t="str">
        <f t="shared" si="84"/>
        <v>17:00</v>
      </c>
      <c r="D1047" t="str">
        <f t="shared" si="81"/>
        <v>Centre</v>
      </c>
      <c r="E1047">
        <f t="shared" si="80"/>
        <v>1</v>
      </c>
      <c r="F1047" t="str">
        <f>IF(A1047&lt;DATE(2026,9,1),'Fiche formation'!$C$25,'Fiche formation'!$D$25)</f>
        <v>mickael.montassier@umontpellier.fr</v>
      </c>
      <c r="G1047">
        <f>Salle!$B$1</f>
        <v>0</v>
      </c>
      <c r="H1047" t="str">
        <f>CONCATENATE('Fiche formation'!$C$14," ",IF(A1047&lt;DATE(2026,9,1),"2A","3A"))</f>
        <v>M IASD Codip 3A</v>
      </c>
      <c r="K1047" t="str">
        <f>VLOOKUP(A1047,'Calendrier 2026-2027'!$P$7:$Q$37,2,FALSE)</f>
        <v>Centre</v>
      </c>
    </row>
    <row r="1048" spans="1:11">
      <c r="A1048" s="10">
        <f t="shared" si="82"/>
        <v>46393</v>
      </c>
      <c r="B1048" t="str">
        <f t="shared" si="83"/>
        <v>08:00</v>
      </c>
      <c r="C1048" t="str">
        <f t="shared" si="84"/>
        <v>12:00</v>
      </c>
      <c r="D1048" t="str">
        <f t="shared" si="81"/>
        <v>Centre</v>
      </c>
      <c r="E1048">
        <f t="shared" si="80"/>
        <v>1</v>
      </c>
      <c r="F1048" t="str">
        <f>IF(A1048&lt;DATE(2026,9,1),'Fiche formation'!$C$25,'Fiche formation'!$D$25)</f>
        <v>mickael.montassier@umontpellier.fr</v>
      </c>
      <c r="G1048">
        <f>Salle!$B$1</f>
        <v>0</v>
      </c>
      <c r="H1048" t="str">
        <f>CONCATENATE('Fiche formation'!$C$14," ",IF(A1048&lt;DATE(2026,9,1),"2A","3A"))</f>
        <v>M IASD Codip 3A</v>
      </c>
      <c r="K1048" t="str">
        <f>VLOOKUP(A1048,'Calendrier 2026-2027'!$P$7:$Q$37,2,FALSE)</f>
        <v>Centre</v>
      </c>
    </row>
    <row r="1049" spans="1:11">
      <c r="A1049" s="10">
        <f t="shared" si="82"/>
        <v>46393</v>
      </c>
      <c r="B1049" t="str">
        <f t="shared" si="83"/>
        <v>14:00</v>
      </c>
      <c r="C1049" t="str">
        <f t="shared" si="84"/>
        <v>17:00</v>
      </c>
      <c r="D1049" t="str">
        <f t="shared" si="81"/>
        <v>Centre</v>
      </c>
      <c r="E1049">
        <f t="shared" si="80"/>
        <v>1</v>
      </c>
      <c r="F1049" t="str">
        <f>IF(A1049&lt;DATE(2026,9,1),'Fiche formation'!$C$25,'Fiche formation'!$D$25)</f>
        <v>mickael.montassier@umontpellier.fr</v>
      </c>
      <c r="G1049">
        <f>Salle!$B$1</f>
        <v>0</v>
      </c>
      <c r="H1049" t="str">
        <f>CONCATENATE('Fiche formation'!$C$14," ",IF(A1049&lt;DATE(2026,9,1),"2A","3A"))</f>
        <v>M IASD Codip 3A</v>
      </c>
      <c r="K1049" t="str">
        <f>VLOOKUP(A1049,'Calendrier 2026-2027'!$P$7:$Q$37,2,FALSE)</f>
        <v>Centre</v>
      </c>
    </row>
    <row r="1050" spans="1:11">
      <c r="A1050" s="10">
        <f t="shared" si="82"/>
        <v>46394</v>
      </c>
      <c r="B1050" t="str">
        <f t="shared" si="83"/>
        <v>08:00</v>
      </c>
      <c r="C1050" t="str">
        <f t="shared" si="84"/>
        <v>12:00</v>
      </c>
      <c r="D1050" t="str">
        <f t="shared" si="81"/>
        <v>Centre</v>
      </c>
      <c r="E1050">
        <f t="shared" si="80"/>
        <v>1</v>
      </c>
      <c r="F1050" t="str">
        <f>IF(A1050&lt;DATE(2026,9,1),'Fiche formation'!$C$25,'Fiche formation'!$D$25)</f>
        <v>mickael.montassier@umontpellier.fr</v>
      </c>
      <c r="G1050">
        <f>Salle!$B$1</f>
        <v>0</v>
      </c>
      <c r="H1050" t="str">
        <f>CONCATENATE('Fiche formation'!$C$14," ",IF(A1050&lt;DATE(2026,9,1),"2A","3A"))</f>
        <v>M IASD Codip 3A</v>
      </c>
      <c r="K1050" t="str">
        <f>VLOOKUP(A1050,'Calendrier 2026-2027'!$P$7:$Q$37,2,FALSE)</f>
        <v>Centre</v>
      </c>
    </row>
    <row r="1051" spans="1:11">
      <c r="A1051" s="10">
        <f t="shared" si="82"/>
        <v>46394</v>
      </c>
      <c r="B1051" t="str">
        <f t="shared" si="83"/>
        <v>14:00</v>
      </c>
      <c r="C1051" t="str">
        <f t="shared" si="84"/>
        <v>17:00</v>
      </c>
      <c r="D1051" t="str">
        <f t="shared" si="81"/>
        <v>Centre</v>
      </c>
      <c r="E1051">
        <f t="shared" si="80"/>
        <v>1</v>
      </c>
      <c r="F1051" t="str">
        <f>IF(A1051&lt;DATE(2026,9,1),'Fiche formation'!$C$25,'Fiche formation'!$D$25)</f>
        <v>mickael.montassier@umontpellier.fr</v>
      </c>
      <c r="G1051">
        <f>Salle!$B$1</f>
        <v>0</v>
      </c>
      <c r="H1051" t="str">
        <f>CONCATENATE('Fiche formation'!$C$14," ",IF(A1051&lt;DATE(2026,9,1),"2A","3A"))</f>
        <v>M IASD Codip 3A</v>
      </c>
      <c r="K1051" t="str">
        <f>VLOOKUP(A1051,'Calendrier 2026-2027'!$P$7:$Q$37,2,FALSE)</f>
        <v>Centre</v>
      </c>
    </row>
    <row r="1052" spans="1:11">
      <c r="A1052" s="10">
        <f t="shared" si="82"/>
        <v>46395</v>
      </c>
      <c r="B1052" t="str">
        <f t="shared" si="83"/>
        <v>08:00</v>
      </c>
      <c r="C1052" t="str">
        <f t="shared" si="84"/>
        <v>12:00</v>
      </c>
      <c r="D1052" t="str">
        <f t="shared" si="81"/>
        <v>Centre</v>
      </c>
      <c r="E1052">
        <f t="shared" si="80"/>
        <v>1</v>
      </c>
      <c r="F1052" t="str">
        <f>IF(A1052&lt;DATE(2026,9,1),'Fiche formation'!$C$25,'Fiche formation'!$D$25)</f>
        <v>mickael.montassier@umontpellier.fr</v>
      </c>
      <c r="G1052">
        <f>Salle!$B$1</f>
        <v>0</v>
      </c>
      <c r="H1052" t="str">
        <f>CONCATENATE('Fiche formation'!$C$14," ",IF(A1052&lt;DATE(2026,9,1),"2A","3A"))</f>
        <v>M IASD Codip 3A</v>
      </c>
      <c r="K1052" t="str">
        <f>VLOOKUP(A1052,'Calendrier 2026-2027'!$P$7:$Q$37,2,FALSE)</f>
        <v>Centre</v>
      </c>
    </row>
    <row r="1053" spans="1:11">
      <c r="A1053" s="10">
        <f t="shared" si="82"/>
        <v>46395</v>
      </c>
      <c r="B1053" t="str">
        <f t="shared" si="83"/>
        <v>14:00</v>
      </c>
      <c r="C1053" t="str">
        <f t="shared" si="84"/>
        <v>17:00</v>
      </c>
      <c r="D1053" t="str">
        <f t="shared" si="81"/>
        <v>Centre</v>
      </c>
      <c r="E1053">
        <f t="shared" si="80"/>
        <v>1</v>
      </c>
      <c r="F1053" t="str">
        <f>IF(A1053&lt;DATE(2026,9,1),'Fiche formation'!$C$25,'Fiche formation'!$D$25)</f>
        <v>mickael.montassier@umontpellier.fr</v>
      </c>
      <c r="G1053">
        <f>Salle!$B$1</f>
        <v>0</v>
      </c>
      <c r="H1053" t="str">
        <f>CONCATENATE('Fiche formation'!$C$14," ",IF(A1053&lt;DATE(2026,9,1),"2A","3A"))</f>
        <v>M IASD Codip 3A</v>
      </c>
      <c r="K1053" t="str">
        <f>VLOOKUP(A1053,'Calendrier 2026-2027'!$P$7:$Q$37,2,FALSE)</f>
        <v>Centre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IASD Codip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IASD Codip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IASD Codip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IASD Codip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IASD Codip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IASD Codip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IASD Codip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IASD Codip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IASD Codip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IASD Codip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IASD Codip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IASD Codip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IASD Codip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IASD Codip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IASD Codip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IASD Codip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IASD Codip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IASD Codip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IASD Codip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IASD Codip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IASD Codip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IASD Codip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IASD Codip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IASD Codip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IASD Codip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IASD Codip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IASD Codip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IASD Codip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IASD Codip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IASD Codip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IASD Codip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IASD Codip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IASD Codip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IASD Codip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IASD Codip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IASD Codip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IASD Codip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IASD Codip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IASD Codip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IASD Codip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IASD Codip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IASD Codip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IASD Codip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IASD Codip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IASD Codip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IASD Codip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IASD Codip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IASD Codip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IASD Codip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IASD Codip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IASD Codip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IASD Codip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IASD Codip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IASD Codip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IASD Codip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IASD Codip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IASD Codip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IASD Codip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IASD Codip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IASD Codip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IASD Codip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IASD Codip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IASD Codip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IASD Codip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IASD Codip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IASD Codip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IASD Codip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IASD Codip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IASD Codip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IASD Codip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IASD Codip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IASD Codip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IASD Codip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IASD Codip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IASD Codip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IASD Codip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IASD Codip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IASD Codip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IASD Codip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IASD Codip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IASD Codip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IASD Codip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IASD Codip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IASD Codip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IASD Codip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IASD Codip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IASD Codip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IASD Codip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IASD Codip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IASD Codip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IASD Codip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IASD Codip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IASD Codip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IASD Codip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IASD Codip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IASD Codip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IASD Codip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IASD Codip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IASD Codip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IASD Codip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IASD Codip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IASD Codip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IASD Codip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IASD Codip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IASD Codip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IASD Codip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IASD Codip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IASD Codip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IASD Codip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IASD Codip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IASD Codip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IASD Codip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IASD Codip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IASD Codip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IASD Codip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IASD Codip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IASD Codip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IASD Codip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IASD Codip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IASD Codip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IASD Codip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IASD Codip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IASD Codip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IASD Codip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IASD Codip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IASD Codip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IASD Codip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IASD Codip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IASD Codip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IASD Codip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IASD Codip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IASD Codip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IASD Codip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IASD Codip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IASD Codip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IASD Codip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IASD Codip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IASD Codip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IASD Codip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IASD Codip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IASD Codip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IASD Codip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IASD Codip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IASD Codip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IASD Codip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IASD Codip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IASD Codip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IASD Codip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IASD Codip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IASD Codip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IASD Codip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IASD Codip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IASD Codip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IASD Codip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IASD Codip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IASD Codip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IASD Codip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IASD Codip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IASD Codip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IASD Codip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IASD Codip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IASD Codip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IASD Codip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IASD Codip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IASD Codip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IASD Codip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IASD Codip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IASD Codip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IASD Codip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IASD Codip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IASD Codip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IASD Codip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IASD Codip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IASD Codip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IASD Codip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IASD Codip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IASD Codip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IASD Codip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IASD Codip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IASD Codip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IASD Codip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IASD Codip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IASD Codip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IASD Codip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IASD Codip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IASD Codip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IASD Codip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IASD Codip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IASD Codip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IASD Codip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IASD Codip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IASD Codip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IASD Codip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IASD Codip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IASD Codip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IASD Codip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IASD Codip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IASD Codip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IASD Codip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IASD Codip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IASD Codip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IASD Codip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IASD Codip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IASD Codip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IASD Codip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IASD Codip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IASD Codip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IASD Codip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IASD Codip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IASD Codip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IASD Codip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IASD Codip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IASD Codip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IASD Codip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IASD Codip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IASD Codip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IASD Codip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IASD Codip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IASD Codip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IASD Codip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IASD Codip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IASD Codip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IASD Codip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IASD Codip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IASD Codip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IASD Codip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IASD Codip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IASD Codip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IASD Codip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IASD Codip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IASD Codip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IASD Codip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IASD Codip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IASD Codip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IASD Codip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IASD Codip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IASD Codip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IASD Codip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IASD Codip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IASD Codip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IASD Codip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IASD Codip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IASD Codip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IASD Codip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IASD Codip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IASD Codip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IASD Codip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IASD Codip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IASD Codip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IASD Codip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IASD Codip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IASD Codip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IASD Codip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IASD Codip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IASD Codip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IASD Codip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IASD Codip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IASD Codip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IASD Codip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IASD Codip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IASD Codip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IASD Codip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IASD Codip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IASD Codip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IASD Codip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IASD Codip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IASD Codip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IASD Codip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IASD Codip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IASD Codip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IASD Codip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IASD Codip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IASD Codip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IASD Codip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IASD Codip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IASD Codip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IASD Codip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IASD Codip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IASD Codip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IASD Codip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IASD Codip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IASD Codip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IASD Codip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IASD Codip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IASD Codip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IASD Codip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IASD Codip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IASD Codip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IASD Codip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IASD Codip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IASD Codip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IASD Codip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IASD Codip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IASD Codip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IASD Codip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IASD Codip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IASD Codip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IASD Codip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IASD Codip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IASD Codip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IASD Codip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IASD Codip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IASD Codip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IASD Codip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IASD Codip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IASD Codip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IASD Codip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IASD Codip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IASD Codip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IASD Codip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IASD Codip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IASD Codip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IASD Codip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IASD Codip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IASD Codip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IASD Codip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IASD Codip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IASD Codip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IASD Codip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IASD Codip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IASD Codip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IASD Codip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IASD Codip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IASD Codip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IASD Codip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IASD Codip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IASD Codip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IASD Codip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IASD Codip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IASD Codip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IASD Codip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IASD Codip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IASD Codip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IASD Codip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IASD Codip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IASD Codip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IASD Codip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IASD Codip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IASD Codip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IASD Codip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IASD Codip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IASD Codip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IASD Codip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IASD Codip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IASD Codip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IASD Codip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IASD Codip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IASD Codip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IASD Codip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IASD Codip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IASD Codip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IASD Codip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IASD Codip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IASD Codip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IASD Codip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IASD Codip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IASD Codip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IASD Codip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IASD Codip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IASD Codip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IASD Codip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IASD Codip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IASD Codip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IASD Codip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IASD Codip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IASD Codip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IASD Codip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IASD Codip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IASD Codip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IASD Codip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IASD Codip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IASD Codip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IASD Codip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IASD Codip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IASD Codip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IASD Codip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IASD Codip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IASD Codip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IASD Codip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IASD Codip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IASD Codip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IASD Codip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IASD Codip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IASD Codip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IASD Codip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IASD Codip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IASD Codip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IASD Codip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IASD Codip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IASD Codip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IASD Codip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IASD Codip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IASD Codip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IASD Codip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IASD Codip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IASD Codip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IASD Codip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IASD Codip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IASD Codip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IASD Codip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IASD Codip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IASD Codip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IASD Codip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IASD Codip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IASD Codip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IASD Codip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IASD Codip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IASD Codip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IASD Codip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IASD Codip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IASD Codip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IASD Codip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IASD Codip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IASD Codip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IASD Codip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IASD Codip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IASD Codip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IASD Codip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IASD Codip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IASD Codip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IASD Codip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IASD Codip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IASD Codip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IASD Codip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IASD Codip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IASD Codip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IASD Codip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IASD Codip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IASD Codip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IASD Codip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IASD Codip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IASD Codip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IASD Codip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IASD Codip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IASD Codip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IASD Codip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IASD Codip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IASD Codip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IASD Codip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IASD Codip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IASD Codip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IASD Codip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IASD Codip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IASD Codip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IASD Codip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IASD Codip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IASD Codip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IASD Codip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IASD Codip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IASD Codip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IASD Codip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IASD Codip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IASD Codip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IASD Codip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IASD Codip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IASD Codip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IASD Codip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IASD Codip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IASD Codip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IASD Codip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IASD Codip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IASD Codip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IASD Codip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IASD Codip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IASD Codip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IASD Codip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IASD Codip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IASD Codip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IASD Codip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IASD Codip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IASD Codip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IASD Codip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IASD Codip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IASD Codip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IASD Codip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IASD Codip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IASD Codip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IASD Codip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IASD Codip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IASD Codip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IASD Codip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IASD Codip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IASD Codip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IASD Codip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IASD Codip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IASD Codip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IASD Codip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IASD Codip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IASD Codip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IASD Codip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IASD Codip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IASD Codip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IASD Codip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IASD Codip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IASD Codip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IASD Codip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IASD Codip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IASD Codip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IASD Codip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IASD Codip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IASD Codip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IASD Codip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IASD Codip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IASD Codip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IASD Codip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IASD Codip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IASD Codip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IASD Codip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IASD Codip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IASD Codip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IASD Codip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IASD Codip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IASD Codip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IASD Codip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IASD Codip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IASD Codip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IASD Codip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IASD Codip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IASD Codip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IASD Codip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IASD Codip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IASD Codip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IASD Codip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IASD Codip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IASD Codip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IASD Codip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IASD Codip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IASD Codip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IASD Codip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IASD Codip 3A</v>
      </c>
      <c r="K1583">
        <f>VLOOKUP(A1583,'Calendrier 2026-2027'!$AN$7:$AO$37,2,FALSE)</f>
        <v>0</v>
      </c>
    </row>
  </sheetData>
  <sheetProtection algorithmName="SHA-512" hashValue="BH1r9y7UIDdF22ju3/ZgTpcbC6oLkx6GnnT1aKcVQv+7ZLWioJRkZ8O1NyLPXkti0+DIer4sYh8r6gFhHxMZYg==" saltValue="qjJFfe3BZpemVRJMGnfNo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873EE7-E6D2-4180-B824-24CA26FA137C}">
  <ds:schemaRefs>
    <ds:schemaRef ds:uri="http://schemas.microsoft.com/DataMashup"/>
  </ds:schemaRefs>
</ds:datastoreItem>
</file>

<file path=customXml/itemProps2.xml><?xml version="1.0" encoding="utf-8"?>
<ds:datastoreItem xmlns:ds="http://schemas.openxmlformats.org/officeDocument/2006/customXml" ds:itemID="{E186C99A-4E51-470E-B7B7-42F13A96D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4C39E-D374-4595-A1D2-D9B6812BEA60}">
  <ds:schemaRefs>
    <ds:schemaRef ds:uri="http://schemas.microsoft.com/sharepoint/v3/contenttype/forms"/>
  </ds:schemaRefs>
</ds:datastoreItem>
</file>

<file path=customXml/itemProps4.xml><?xml version="1.0" encoding="utf-8"?>
<ds:datastoreItem xmlns:ds="http://schemas.openxmlformats.org/officeDocument/2006/customXml" ds:itemID="{B70992AA-108D-4644-B1D1-AAA857FED5F4}">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2025-04-28T11:38:13Z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